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hager\AppData\Local\Microsoft\Windows\INetCache\Content.Outlook\HQ42T3GF\"/>
    </mc:Choice>
  </mc:AlternateContent>
  <xr:revisionPtr revIDLastSave="0" documentId="13_ncr:1_{095DD12B-E1DB-4593-8A6B-756919269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vergeOne UC-CC MS " sheetId="14" r:id="rId1"/>
    <sheet name="Avaya Managed Svc Options 1YR" sheetId="7" r:id="rId2"/>
    <sheet name="Avaya Managed Svc Options 3YR" sheetId="8" r:id="rId3"/>
    <sheet name="Avaya Managed Svc Options 5YR" sheetId="9" r:id="rId4"/>
    <sheet name="Cisco Sub EA Attach 1YR" sheetId="11" r:id="rId5"/>
    <sheet name="Cisco Sub EA Attach 3YR" sheetId="6" r:id="rId6"/>
    <sheet name="Cisco Sub EA Attach 5YR" sheetId="13" r:id="rId7"/>
    <sheet name="Lifecycle" sheetId="3" r:id="rId8"/>
  </sheets>
  <definedNames>
    <definedName name="_xlnm._FilterDatabase" localSheetId="1" hidden="1">'Avaya Managed Svc Options 1YR'!$A$4:$O$23</definedName>
    <definedName name="_xlnm._FilterDatabase" localSheetId="2" hidden="1">'Avaya Managed Svc Options 3YR'!$A$4:$O$23</definedName>
    <definedName name="_xlnm._FilterDatabase" localSheetId="3" hidden="1">'Avaya Managed Svc Options 5YR'!$A$4:$O$23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4" l="1"/>
  <c r="C29" i="14"/>
  <c r="C30" i="14"/>
  <c r="C10" i="14"/>
  <c r="C21" i="14"/>
  <c r="C20" i="14"/>
  <c r="C31" i="14"/>
  <c r="C19" i="14"/>
  <c r="C13" i="14"/>
  <c r="C14" i="14"/>
  <c r="C15" i="14"/>
  <c r="C6" i="14"/>
  <c r="C5" i="14"/>
  <c r="F32" i="13" l="1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J32" i="11"/>
  <c r="I32" i="11"/>
  <c r="F32" i="11"/>
  <c r="J31" i="11"/>
  <c r="I31" i="11"/>
  <c r="F31" i="11"/>
  <c r="J30" i="11"/>
  <c r="I30" i="11"/>
  <c r="F30" i="11"/>
  <c r="I29" i="11"/>
  <c r="F29" i="11"/>
  <c r="I28" i="11"/>
  <c r="F28" i="11"/>
  <c r="J27" i="11"/>
  <c r="I27" i="11"/>
  <c r="F27" i="11"/>
  <c r="I26" i="11"/>
  <c r="F26" i="11"/>
  <c r="J25" i="11"/>
  <c r="I25" i="11"/>
  <c r="F25" i="11"/>
  <c r="J24" i="11"/>
  <c r="I24" i="11"/>
  <c r="F24" i="11"/>
  <c r="J23" i="11"/>
  <c r="I23" i="11"/>
  <c r="F23" i="11"/>
  <c r="J22" i="11"/>
  <c r="I22" i="11"/>
  <c r="F22" i="11"/>
  <c r="J21" i="11"/>
  <c r="I21" i="11"/>
  <c r="F21" i="11"/>
  <c r="J20" i="11"/>
  <c r="I20" i="11"/>
  <c r="F20" i="11"/>
  <c r="J19" i="11"/>
  <c r="I19" i="11"/>
  <c r="F19" i="11"/>
  <c r="J18" i="11"/>
  <c r="I18" i="11"/>
  <c r="F18" i="11"/>
  <c r="J17" i="11"/>
  <c r="I17" i="11"/>
  <c r="F17" i="11"/>
  <c r="J16" i="11"/>
  <c r="I16" i="11"/>
  <c r="F16" i="11"/>
  <c r="J15" i="11"/>
  <c r="I15" i="11"/>
  <c r="F15" i="11"/>
  <c r="J14" i="11"/>
  <c r="I14" i="11"/>
  <c r="F14" i="11"/>
  <c r="J13" i="11"/>
  <c r="I13" i="11"/>
  <c r="F13" i="11"/>
  <c r="J12" i="11"/>
  <c r="I12" i="11"/>
  <c r="F12" i="11"/>
  <c r="J11" i="11"/>
  <c r="I11" i="11"/>
  <c r="F11" i="11"/>
  <c r="J10" i="11"/>
  <c r="I10" i="11"/>
  <c r="F10" i="11"/>
  <c r="J9" i="11"/>
  <c r="I9" i="11"/>
  <c r="F9" i="11"/>
  <c r="J8" i="11"/>
  <c r="I8" i="11"/>
  <c r="F8" i="11"/>
  <c r="J7" i="11"/>
  <c r="I7" i="11"/>
  <c r="F7" i="11"/>
  <c r="J6" i="11"/>
  <c r="I6" i="11"/>
  <c r="F6" i="11"/>
  <c r="J5" i="11"/>
  <c r="I5" i="11"/>
  <c r="F5" i="11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L7" i="7"/>
  <c r="M7" i="7"/>
  <c r="O7" i="7"/>
  <c r="L8" i="7"/>
  <c r="M8" i="7"/>
  <c r="O8" i="7"/>
  <c r="L9" i="7"/>
  <c r="M9" i="7"/>
  <c r="O9" i="7"/>
  <c r="L10" i="7"/>
  <c r="M10" i="7"/>
  <c r="O10" i="7"/>
  <c r="L11" i="7"/>
  <c r="M11" i="7"/>
  <c r="O11" i="7"/>
  <c r="L12" i="7"/>
  <c r="M12" i="7"/>
  <c r="O12" i="7"/>
  <c r="L13" i="7"/>
  <c r="M13" i="7"/>
  <c r="O13" i="7"/>
  <c r="L14" i="7"/>
  <c r="M14" i="7"/>
  <c r="O14" i="7"/>
  <c r="L15" i="7"/>
  <c r="M15" i="7"/>
  <c r="O15" i="7"/>
  <c r="L16" i="7"/>
  <c r="M16" i="7"/>
  <c r="O16" i="7"/>
  <c r="L17" i="7"/>
  <c r="M17" i="7"/>
  <c r="O17" i="7"/>
  <c r="L18" i="7"/>
  <c r="M18" i="7"/>
  <c r="O18" i="7"/>
  <c r="L19" i="7"/>
  <c r="M19" i="7"/>
  <c r="O19" i="7"/>
  <c r="L20" i="7"/>
  <c r="M20" i="7"/>
  <c r="O20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F32" i="6" l="1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</calcChain>
</file>

<file path=xl/sharedStrings.xml><?xml version="1.0" encoding="utf-8"?>
<sst xmlns="http://schemas.openxmlformats.org/spreadsheetml/2006/main" count="718" uniqueCount="144">
  <si>
    <t>One-time Fees</t>
  </si>
  <si>
    <t>1 Yr Term Commitment - Price/Unit/Mo</t>
  </si>
  <si>
    <t>3 Yr Term Commitment - Price/Unit/Mo **</t>
  </si>
  <si>
    <t>5 Yr Term Commitment - Price/Unit/Mo ***</t>
  </si>
  <si>
    <t>Billable Unit</t>
  </si>
  <si>
    <t>Quantity</t>
  </si>
  <si>
    <t>OnGuard</t>
  </si>
  <si>
    <t>Carrier Touch****</t>
  </si>
  <si>
    <t>SRM****</t>
  </si>
  <si>
    <t>Extended On-time Fees</t>
  </si>
  <si>
    <t>OnGuard
add to C1 Mtce</t>
  </si>
  <si>
    <t>OnGuard add to Retail/Wholesale Mtce</t>
  </si>
  <si>
    <t>Extended 1YR price OnGuard add to C1 Mtce PER MONTH</t>
  </si>
  <si>
    <t>Extended 1YR Price OnGuard add to Retail/Wholesale Mtce                    PER MONTH</t>
  </si>
  <si>
    <t>Extended 1YR Price Carrier Touch                  PER MONTH</t>
  </si>
  <si>
    <t>Extended 1YR Price SRM          PER MONTH</t>
  </si>
  <si>
    <t>Extended 3YR price OnGuard add to C1 Mtce         PRE MONTH</t>
  </si>
  <si>
    <t>Extended 3YR Price OnGuard add to Retail/Wholesale Mtce                   PER MONTH</t>
  </si>
  <si>
    <t>Extended 3YR Price Carrier Touch                  PER MONTH</t>
  </si>
  <si>
    <t>Extended 3YR Price SRM           PER MONTH</t>
  </si>
  <si>
    <t>OnGuard
add to C1 Mtce       PER MONTH</t>
  </si>
  <si>
    <t>OnGuard add to Retail/Wholesale Mtce                    PER MONTH</t>
  </si>
  <si>
    <t>Carrier Touch****       PER MONTH</t>
  </si>
  <si>
    <t>SRM****            PER MONTH</t>
  </si>
  <si>
    <t>Extended 5YR price OnGuard add to C1 Mtce           PER MONTH</t>
  </si>
  <si>
    <t>Extended 5YR Price OnGuard add to Retail/Wholesale Mtce                    PER MONTH</t>
  </si>
  <si>
    <t>Extended 5YR Price Carrier Touch                   PER MONTH</t>
  </si>
  <si>
    <t>Extended 5YR Price SRM           PER MONTH</t>
  </si>
  <si>
    <t>Avaya CM equipped TDM &amp; administered IP PBX ports (station and trunk)</t>
  </si>
  <si>
    <t>port*</t>
  </si>
  <si>
    <t>Avaya CM Servers/Gateways</t>
  </si>
  <si>
    <t>device</t>
  </si>
  <si>
    <t>N/A</t>
  </si>
  <si>
    <t>NA</t>
  </si>
  <si>
    <t>Avaya Aura System Manager</t>
  </si>
  <si>
    <t>physical/virtual server</t>
  </si>
  <si>
    <t>Avaya Aura Session Manager</t>
  </si>
  <si>
    <t>Avaya Modular Messaging/Aura Messaging (MAS+MSS) First Server</t>
  </si>
  <si>
    <t>Avaya Modular Messaging/Aura Messaging (MAS+MSS) Aditional Servers</t>
  </si>
  <si>
    <t>Avaya IX Messaging</t>
  </si>
  <si>
    <t>Avaya Call Management Server (CMS)</t>
  </si>
  <si>
    <t>Avaya Application Enablement Server (AES)</t>
  </si>
  <si>
    <t>Avaya SIP Enablement Server (SES)</t>
  </si>
  <si>
    <t>Avaya Media Server</t>
  </si>
  <si>
    <t>Avaya Utility Server</t>
  </si>
  <si>
    <t>Avaya WebLM Server</t>
  </si>
  <si>
    <t>Avaya Aura Device Services (AADS)</t>
  </si>
  <si>
    <t>Avaya/Sipera SBC (single unit)</t>
  </si>
  <si>
    <t>Oracle SBC (single unit)</t>
  </si>
  <si>
    <t>3 Yr Term Commitment - Price/Unit/Mo *</t>
  </si>
  <si>
    <t>5 Yr Term Commitment - Price/Unit/Mo **</t>
  </si>
  <si>
    <t>On-Guard</t>
  </si>
  <si>
    <t>SRM***</t>
  </si>
  <si>
    <t xml:space="preserve">OnGuard &amp; Carrier Touch add to SMARTnet    </t>
  </si>
  <si>
    <t xml:space="preserve">SRM***   </t>
  </si>
  <si>
    <t>Extended 1YR Price OnGuard &amp; Carrier Touch add to SMARTnet     PER MONTH</t>
  </si>
  <si>
    <t>Extended 1YR Price SRM           PER MONTH</t>
  </si>
  <si>
    <t xml:space="preserve">OnGuard &amp; Carrier Touch add SMARTnet          </t>
  </si>
  <si>
    <t>Extended 3YR Price OnGuard &amp; Carrier Touch add to SMARTnet     PER MONTH</t>
  </si>
  <si>
    <t>Extended 3YR Price SRM          PER MONTH</t>
  </si>
  <si>
    <t>OnGuard &amp; Carrier Touch add to SMARTnet</t>
  </si>
  <si>
    <t>Extended 5YR Price OnGuard &amp; Carrier Touch add to SMARTnet     PER MONTH</t>
  </si>
  <si>
    <t>CIM - EIM - WIM</t>
  </si>
  <si>
    <t>CTIOS - Computer Telephony Integration Object Server</t>
  </si>
  <si>
    <t>CUIC - Reporting</t>
  </si>
  <si>
    <t>CVP - CISCO VOICE PORTAL (IVR)</t>
  </si>
  <si>
    <t>UCCE/PCCE</t>
  </si>
  <si>
    <t>UCCX</t>
  </si>
  <si>
    <t>IPVR</t>
  </si>
  <si>
    <t>OUTBOUND DIALER (ICM)</t>
  </si>
  <si>
    <t>PERIPHERAL GATEWAYS</t>
  </si>
  <si>
    <t>FINESSE - Agent Desktop</t>
  </si>
  <si>
    <t>Contact Center Management Portal CCMP</t>
  </si>
  <si>
    <t>Jabber/Presence - Chat - per user?</t>
  </si>
  <si>
    <t>Expressway</t>
  </si>
  <si>
    <t>Call Manager - CUCM</t>
  </si>
  <si>
    <t>Session Manager Edition (SME)</t>
  </si>
  <si>
    <t>CALL MANAGER EXPRESS (UCM X)</t>
  </si>
  <si>
    <t>EMERGENCY RESPONDER (CER)</t>
  </si>
  <si>
    <t>CISCO UNIFIED PRESENCE SERVER (CUPS) - same as row 29?</t>
  </si>
  <si>
    <t>CISCO UNIFIED SIP PROXY (CUSP)</t>
  </si>
  <si>
    <t>REMOTE SILENT MONITORING</t>
  </si>
  <si>
    <t>UNITY (Voice Mail)</t>
  </si>
  <si>
    <t>VOICE GATEWAYS (VXML Gateways)</t>
  </si>
  <si>
    <t>CONTENT SERVER SWITCHES</t>
  </si>
  <si>
    <t>PSTN Voice Gateway / Dial-peers</t>
  </si>
  <si>
    <t>Analog Gateways</t>
  </si>
  <si>
    <t>UCS-C (Firmware, Driver dependencies etc)</t>
  </si>
  <si>
    <t>PLM Prime License Manager</t>
  </si>
  <si>
    <t>Cisco Coutesy Callback</t>
  </si>
  <si>
    <t>LifeCycle Services</t>
  </si>
  <si>
    <t>Foundation Adoption Service</t>
  </si>
  <si>
    <t>(available with EA's of $100k-499k)</t>
  </si>
  <si>
    <t>Part #: Services-Foundation LC Adopt</t>
  </si>
  <si>
    <t>Advanced Adoption Service</t>
  </si>
  <si>
    <t>(available with EA's of $500k-1.999k)</t>
  </si>
  <si>
    <t>Part #: Services-Advanced LC Adopt</t>
  </si>
  <si>
    <t>Enterprise Adoption Service</t>
  </si>
  <si>
    <t>(available with EA's of $2M and above)</t>
  </si>
  <si>
    <t>Part #: Services-Enterprise LC Adopt</t>
  </si>
  <si>
    <t xml:space="preserve">ConvergeOne Cisco UC &amp; CC Managed Services </t>
  </si>
  <si>
    <r>
      <t xml:space="preserve">Supported Product - </t>
    </r>
    <r>
      <rPr>
        <b/>
        <sz val="11"/>
        <color theme="1"/>
        <rFont val="Calibri"/>
        <family val="2"/>
        <scheme val="minor"/>
      </rPr>
      <t>if an item is not listed, ConvergeOne can provide a Managed Services custom quote.  Each application counts as an instance on either physical or virtual servers.</t>
    </r>
    <r>
      <rPr>
        <b/>
        <u/>
        <sz val="11"/>
        <color theme="1"/>
        <rFont val="Calibri"/>
        <family val="2"/>
        <scheme val="minor"/>
      </rPr>
      <t xml:space="preserve"> For the purposed of this pricing worksheet, a quantity of (1) has been input for each coverable item.</t>
    </r>
  </si>
  <si>
    <r>
      <t xml:space="preserve">Supported Product - if an item is not listed, ConvergeOne can provide a Managed Services custom quote.  Each application counts as an instance on either physical or virtual servers. </t>
    </r>
    <r>
      <rPr>
        <b/>
        <u/>
        <sz val="11"/>
        <color theme="1"/>
        <rFont val="Calibri"/>
        <family val="2"/>
        <scheme val="minor"/>
      </rPr>
      <t>For the purposed of this pricing worksheet, a quantity of (1) has been input for each coverable item.</t>
    </r>
  </si>
  <si>
    <t xml:space="preserve">Customer Price: $25,000 </t>
  </si>
  <si>
    <t xml:space="preserve">Customer Price: $45,000.00 </t>
  </si>
  <si>
    <t xml:space="preserve">Customer Price: $65,000.00 </t>
  </si>
  <si>
    <t>Extended One-time Fees</t>
  </si>
  <si>
    <t>Recurring Fees:</t>
  </si>
  <si>
    <t xml:space="preserve">  Incident &amp; Problem </t>
  </si>
  <si>
    <t xml:space="preserve">  OnGuard Watch Monitoring Dev Costs</t>
  </si>
  <si>
    <t>Other MS Entitlements</t>
  </si>
  <si>
    <t xml:space="preserve">  EVM (per vendor)</t>
  </si>
  <si>
    <t xml:space="preserve">  Simple MACs (per MAC)</t>
  </si>
  <si>
    <t xml:space="preserve">  Complex MACs (per MAC)</t>
  </si>
  <si>
    <t>Monthly Price</t>
  </si>
  <si>
    <t>Annual Price</t>
  </si>
  <si>
    <t xml:space="preserve">UC Transition Services </t>
  </si>
  <si>
    <t xml:space="preserve">Services Implementation Manager </t>
  </si>
  <si>
    <t>Application Devices (per device)</t>
  </si>
  <si>
    <t>ISR/CUBE/Expressways (per device)</t>
  </si>
  <si>
    <t>Analog Gateways (per device)</t>
  </si>
  <si>
    <t xml:space="preserve">Database Onboarding Specialist </t>
  </si>
  <si>
    <t xml:space="preserve">Process Onboarding Specialist </t>
  </si>
  <si>
    <t xml:space="preserve">One Time Appliance </t>
  </si>
  <si>
    <t xml:space="preserve">Cost </t>
  </si>
  <si>
    <t xml:space="preserve">OnGaurd Appliance </t>
  </si>
  <si>
    <t xml:space="preserve">Invoicing/Billing Specialist </t>
  </si>
  <si>
    <t>ConvergeOne Managed Services for UC/CC</t>
  </si>
  <si>
    <t>Maximum Hourly Rate</t>
  </si>
  <si>
    <t xml:space="preserve">ConvergeOne Avaya UC &amp; CC Managed Services </t>
  </si>
  <si>
    <t xml:space="preserve">Customer Success Manager - 4 Hours Per Week (CSM) </t>
  </si>
  <si>
    <t xml:space="preserve">Customer Success Manager - 8 Hours Per Week (CSM) </t>
  </si>
  <si>
    <t xml:space="preserve">Customer Success Manager - 16 Hours Per Week (CSM) </t>
  </si>
  <si>
    <t>Customer Success Manager Options</t>
  </si>
  <si>
    <t>Hourly Rate</t>
  </si>
  <si>
    <t>TBD Based on Customer Need</t>
  </si>
  <si>
    <t xml:space="preserve">Customer Success Manager - Custom (CSM) </t>
  </si>
  <si>
    <t>Monthly Operating System(OS) Software Patching (per device)</t>
  </si>
  <si>
    <t xml:space="preserve">Quarterly Software UPDATES (per device) </t>
  </si>
  <si>
    <t xml:space="preserve">Certificate Mangement (per Hour/Device) </t>
  </si>
  <si>
    <t>TBD Based on Custom Requirements</t>
  </si>
  <si>
    <t>WFO/CR Servers (per device)</t>
  </si>
  <si>
    <t xml:space="preserve">Total Care Essentials Zoom CX (per agent) </t>
  </si>
  <si>
    <t xml:space="preserve">Total Care Core Agent Zoom CX (per agent)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</si>
</sst>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]* #,##0.00_);_([$€]* \(#,##0.00\);_([$€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164" fontId="3" fillId="2" borderId="1" xfId="2" applyFont="1" applyFill="1" applyBorder="1"/>
    <xf numFmtId="44" fontId="0" fillId="0" borderId="3" xfId="1" applyFont="1" applyBorder="1"/>
    <xf numFmtId="44" fontId="0" fillId="0" borderId="4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0" fontId="5" fillId="0" borderId="0" xfId="0" applyFont="1"/>
    <xf numFmtId="44" fontId="0" fillId="0" borderId="0" xfId="0" applyNumberFormat="1"/>
    <xf numFmtId="0" fontId="0" fillId="0" borderId="0" xfId="0" applyAlignment="1">
      <alignment vertical="center"/>
    </xf>
    <xf numFmtId="164" fontId="3" fillId="0" borderId="2" xfId="2" applyFont="1" applyBorder="1"/>
    <xf numFmtId="1" fontId="3" fillId="0" borderId="2" xfId="2" applyNumberFormat="1" applyFont="1" applyBorder="1"/>
    <xf numFmtId="44" fontId="0" fillId="0" borderId="16" xfId="1" applyFont="1" applyBorder="1"/>
    <xf numFmtId="44" fontId="0" fillId="0" borderId="2" xfId="1" applyFont="1" applyBorder="1"/>
    <xf numFmtId="44" fontId="0" fillId="0" borderId="17" xfId="1" applyFont="1" applyBorder="1"/>
    <xf numFmtId="6" fontId="0" fillId="0" borderId="0" xfId="0" applyNumberFormat="1"/>
    <xf numFmtId="0" fontId="8" fillId="0" borderId="0" xfId="0" applyFont="1" applyAlignment="1">
      <alignment vertical="center"/>
    </xf>
    <xf numFmtId="44" fontId="0" fillId="0" borderId="5" xfId="1" applyFont="1" applyBorder="1"/>
    <xf numFmtId="44" fontId="0" fillId="0" borderId="18" xfId="1" applyFont="1" applyBorder="1"/>
    <xf numFmtId="164" fontId="3" fillId="2" borderId="19" xfId="2" applyFont="1" applyFill="1" applyBorder="1"/>
    <xf numFmtId="164" fontId="3" fillId="2" borderId="11" xfId="2" applyFont="1" applyFill="1" applyBorder="1"/>
    <xf numFmtId="164" fontId="3" fillId="2" borderId="6" xfId="2" applyFont="1" applyFill="1" applyBorder="1"/>
    <xf numFmtId="164" fontId="3" fillId="2" borderId="20" xfId="2" applyFont="1" applyFill="1" applyBorder="1"/>
    <xf numFmtId="164" fontId="3" fillId="2" borderId="1" xfId="2" applyFont="1" applyFill="1" applyBorder="1" applyAlignment="1">
      <alignment horizontal="right"/>
    </xf>
    <xf numFmtId="164" fontId="3" fillId="2" borderId="19" xfId="2" applyFont="1" applyFill="1" applyBorder="1" applyAlignment="1">
      <alignment horizontal="right"/>
    </xf>
    <xf numFmtId="164" fontId="3" fillId="2" borderId="20" xfId="2" applyFont="1" applyFill="1" applyBorder="1" applyAlignment="1">
      <alignment horizontal="right"/>
    </xf>
    <xf numFmtId="44" fontId="3" fillId="0" borderId="10" xfId="1" applyFont="1" applyFill="1" applyBorder="1"/>
    <xf numFmtId="164" fontId="3" fillId="2" borderId="23" xfId="2" applyFont="1" applyFill="1" applyBorder="1"/>
    <xf numFmtId="0" fontId="4" fillId="0" borderId="12" xfId="0" applyFont="1" applyBorder="1" applyAlignment="1">
      <alignment horizontal="center" wrapText="1"/>
    </xf>
    <xf numFmtId="0" fontId="4" fillId="5" borderId="22" xfId="0" applyFont="1" applyFill="1" applyBorder="1" applyAlignment="1">
      <alignment horizontal="center" wrapText="1"/>
    </xf>
    <xf numFmtId="164" fontId="3" fillId="2" borderId="23" xfId="2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164" fontId="3" fillId="2" borderId="10" xfId="2" applyFont="1" applyFill="1" applyBorder="1"/>
    <xf numFmtId="164" fontId="3" fillId="2" borderId="24" xfId="2" applyFont="1" applyFill="1" applyBorder="1"/>
    <xf numFmtId="44" fontId="0" fillId="0" borderId="27" xfId="1" applyFont="1" applyBorder="1"/>
    <xf numFmtId="44" fontId="0" fillId="0" borderId="28" xfId="1" applyFont="1" applyBorder="1"/>
    <xf numFmtId="164" fontId="3" fillId="2" borderId="3" xfId="2" applyFont="1" applyFill="1" applyBorder="1" applyAlignment="1">
      <alignment horizontal="right"/>
    </xf>
    <xf numFmtId="164" fontId="3" fillId="2" borderId="4" xfId="2" applyFont="1" applyFill="1" applyBorder="1" applyAlignment="1">
      <alignment horizontal="right"/>
    </xf>
    <xf numFmtId="44" fontId="0" fillId="0" borderId="29" xfId="1" applyFont="1" applyBorder="1"/>
    <xf numFmtId="0" fontId="4" fillId="6" borderId="30" xfId="0" applyFont="1" applyFill="1" applyBorder="1" applyAlignment="1">
      <alignment horizontal="center" wrapText="1"/>
    </xf>
    <xf numFmtId="164" fontId="3" fillId="2" borderId="2" xfId="2" applyFont="1" applyFill="1" applyBorder="1" applyAlignment="1">
      <alignment horizontal="right"/>
    </xf>
    <xf numFmtId="44" fontId="6" fillId="0" borderId="31" xfId="1" applyFont="1" applyBorder="1"/>
    <xf numFmtId="44" fontId="6" fillId="0" borderId="1" xfId="1" applyFont="1" applyBorder="1"/>
    <xf numFmtId="44" fontId="0" fillId="0" borderId="32" xfId="1" applyFont="1" applyBorder="1"/>
    <xf numFmtId="44" fontId="0" fillId="8" borderId="10" xfId="1" applyFont="1" applyFill="1" applyBorder="1"/>
    <xf numFmtId="44" fontId="0" fillId="8" borderId="28" xfId="1" applyFont="1" applyFill="1" applyBorder="1"/>
    <xf numFmtId="0" fontId="4" fillId="4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7" borderId="22" xfId="4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3" borderId="2" xfId="3" applyNumberFormat="1" applyFont="1" applyFill="1" applyBorder="1"/>
    <xf numFmtId="43" fontId="9" fillId="3" borderId="2" xfId="3" applyFont="1" applyFill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1" fontId="3" fillId="3" borderId="2" xfId="3" applyNumberFormat="1" applyFont="1" applyFill="1" applyBorder="1" applyAlignment="1">
      <alignment horizontal="center"/>
    </xf>
    <xf numFmtId="44" fontId="0" fillId="0" borderId="0" xfId="1" applyFont="1"/>
    <xf numFmtId="0" fontId="4" fillId="0" borderId="0" xfId="0" applyFont="1"/>
    <xf numFmtId="0" fontId="2" fillId="0" borderId="0" xfId="0" applyFont="1"/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44" fontId="0" fillId="0" borderId="35" xfId="0" applyNumberFormat="1" applyBorder="1"/>
    <xf numFmtId="0" fontId="10" fillId="0" borderId="0" xfId="0" applyFont="1" applyAlignment="1">
      <alignment horizontal="right"/>
    </xf>
    <xf numFmtId="44" fontId="0" fillId="0" borderId="37" xfId="0" applyNumberFormat="1" applyBorder="1"/>
    <xf numFmtId="44" fontId="0" fillId="0" borderId="0" xfId="1" applyFont="1" applyFill="1"/>
    <xf numFmtId="44" fontId="0" fillId="0" borderId="35" xfId="1" applyFont="1" applyFill="1" applyBorder="1"/>
    <xf numFmtId="0" fontId="11" fillId="0" borderId="0" xfId="0" applyFont="1" applyAlignment="1">
      <alignment horizontal="right"/>
    </xf>
    <xf numFmtId="44" fontId="11" fillId="0" borderId="0" xfId="0" applyNumberFormat="1" applyFont="1"/>
    <xf numFmtId="44" fontId="2" fillId="0" borderId="0" xfId="1" applyFont="1" applyAlignment="1">
      <alignment horizontal="center" vertical="center" wrapText="1"/>
    </xf>
    <xf numFmtId="44" fontId="0" fillId="0" borderId="38" xfId="0" applyNumberFormat="1" applyBorder="1"/>
    <xf numFmtId="0" fontId="0" fillId="0" borderId="39" xfId="0" applyBorder="1" applyAlignment="1">
      <alignment horizontal="right"/>
    </xf>
    <xf numFmtId="44" fontId="0" fillId="0" borderId="36" xfId="0" applyNumberFormat="1" applyBorder="1"/>
    <xf numFmtId="0" fontId="2" fillId="0" borderId="3" xfId="0" applyFont="1" applyBorder="1"/>
    <xf numFmtId="44" fontId="2" fillId="0" borderId="38" xfId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/>
    </xf>
    <xf numFmtId="44" fontId="0" fillId="0" borderId="40" xfId="1" applyFont="1" applyBorder="1"/>
    <xf numFmtId="0" fontId="2" fillId="0" borderId="0" xfId="0" applyFont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0" fillId="0" borderId="38" xfId="0" applyBorder="1"/>
    <xf numFmtId="0" fontId="2" fillId="0" borderId="41" xfId="0" applyFont="1" applyBorder="1" applyAlignment="1">
      <alignment horizontal="left"/>
    </xf>
    <xf numFmtId="44" fontId="2" fillId="0" borderId="41" xfId="0" applyNumberFormat="1" applyFont="1" applyBorder="1" applyAlignment="1">
      <alignment horizontal="center"/>
    </xf>
    <xf numFmtId="44" fontId="0" fillId="0" borderId="38" xfId="1" applyFont="1" applyBorder="1" applyAlignment="1">
      <alignment horizontal="right"/>
    </xf>
    <xf numFmtId="44" fontId="0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0" xfId="0" applyBorder="1" applyAlignment="1">
      <alignment horizontal="right"/>
    </xf>
    <xf numFmtId="44" fontId="0" fillId="0" borderId="0" xfId="1" applyFont="1" applyBorder="1"/>
    <xf numFmtId="44" fontId="0" fillId="0" borderId="0" xfId="0" applyNumberFormat="1" applyBorder="1"/>
    <xf numFmtId="44" fontId="0" fillId="0" borderId="44" xfId="1" applyFont="1" applyBorder="1"/>
    <xf numFmtId="44" fontId="2" fillId="0" borderId="36" xfId="0" applyNumberFormat="1" applyFont="1" applyBorder="1"/>
    <xf numFmtId="0" fontId="0" fillId="0" borderId="45" xfId="0" applyBorder="1" applyAlignment="1">
      <alignment horizontal="right"/>
    </xf>
    <xf numFmtId="0" fontId="2" fillId="0" borderId="41" xfId="0" applyFon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5">
    <cellStyle name="20% - Accent2" xfId="4" builtinId="34"/>
    <cellStyle name="Comma" xfId="3" builtinId="3"/>
    <cellStyle name="Currency" xfId="1" builtinId="4"/>
    <cellStyle name="Normal" xfId="0" builtinId="0"/>
    <cellStyle name="Normal 4 2 2" xfId="2" xr:uid="{00000000-0005-0000-0000-000004000000}"/>
  </cellStyles>
  <dxfs count="31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99CC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8C10-E7C6-4631-B4FB-BAC76F098359}">
  <dimension ref="A1:K42"/>
  <sheetViews>
    <sheetView tabSelected="1" workbookViewId="0">
      <selection activeCell="H12" sqref="H12"/>
    </sheetView>
  </sheetViews>
  <sheetFormatPr defaultRowHeight="15" x14ac:dyDescent="0.25"/>
  <cols>
    <col min="1" max="1" width="55.85546875" bestFit="1" customWidth="1"/>
    <col min="2" max="2" width="24.42578125" bestFit="1" customWidth="1"/>
    <col min="3" max="3" width="35.28515625" bestFit="1" customWidth="1"/>
    <col min="5" max="5" width="10.5703125" bestFit="1" customWidth="1"/>
  </cols>
  <sheetData>
    <row r="1" spans="1:3" ht="21" x14ac:dyDescent="0.35">
      <c r="A1" s="68" t="s">
        <v>127</v>
      </c>
    </row>
    <row r="3" spans="1:3" x14ac:dyDescent="0.25">
      <c r="A3" s="71" t="s">
        <v>107</v>
      </c>
      <c r="B3" s="70"/>
    </row>
    <row r="4" spans="1:3" x14ac:dyDescent="0.25">
      <c r="A4" s="72" t="s">
        <v>108</v>
      </c>
      <c r="B4" s="82" t="s">
        <v>114</v>
      </c>
      <c r="C4" s="90" t="s">
        <v>115</v>
      </c>
    </row>
    <row r="5" spans="1:3" x14ac:dyDescent="0.25">
      <c r="A5" s="73" t="s">
        <v>118</v>
      </c>
      <c r="B5" s="83">
        <v>260</v>
      </c>
      <c r="C5" s="83">
        <f>B5*12</f>
        <v>3120</v>
      </c>
    </row>
    <row r="6" spans="1:3" x14ac:dyDescent="0.25">
      <c r="A6" s="74" t="s">
        <v>119</v>
      </c>
      <c r="B6" s="14">
        <v>145</v>
      </c>
      <c r="C6" s="14">
        <f t="shared" ref="C6:C15" si="0">B6*12</f>
        <v>1740</v>
      </c>
    </row>
    <row r="7" spans="1:3" x14ac:dyDescent="0.25">
      <c r="A7" s="100" t="s">
        <v>120</v>
      </c>
      <c r="B7" s="14">
        <v>75</v>
      </c>
      <c r="C7" s="14">
        <v>900</v>
      </c>
    </row>
    <row r="8" spans="1:3" x14ac:dyDescent="0.25">
      <c r="A8" s="100" t="s">
        <v>141</v>
      </c>
      <c r="B8" s="14">
        <v>950</v>
      </c>
      <c r="C8" s="14">
        <v>11400</v>
      </c>
    </row>
    <row r="9" spans="1:3" x14ac:dyDescent="0.25">
      <c r="A9" s="100" t="s">
        <v>142</v>
      </c>
      <c r="B9" s="14">
        <v>12</v>
      </c>
      <c r="C9" s="14">
        <f>B9*12</f>
        <v>144</v>
      </c>
    </row>
    <row r="10" spans="1:3" ht="15.75" thickBot="1" x14ac:dyDescent="0.3">
      <c r="A10" s="84" t="s">
        <v>143</v>
      </c>
      <c r="B10" s="75">
        <v>48</v>
      </c>
      <c r="C10" s="85">
        <f>B10*12</f>
        <v>576</v>
      </c>
    </row>
    <row r="11" spans="1:3" ht="16.5" thickTop="1" x14ac:dyDescent="0.25">
      <c r="A11" s="76"/>
      <c r="B11" s="14"/>
      <c r="C11" s="14"/>
    </row>
    <row r="12" spans="1:3" x14ac:dyDescent="0.25">
      <c r="A12" s="86" t="s">
        <v>109</v>
      </c>
      <c r="B12" s="87" t="s">
        <v>114</v>
      </c>
      <c r="C12" s="91" t="s">
        <v>115</v>
      </c>
    </row>
    <row r="13" spans="1:3" x14ac:dyDescent="0.25">
      <c r="A13" s="73" t="s">
        <v>118</v>
      </c>
      <c r="B13" s="14">
        <v>37</v>
      </c>
      <c r="C13" s="14">
        <f t="shared" si="0"/>
        <v>444</v>
      </c>
    </row>
    <row r="14" spans="1:3" x14ac:dyDescent="0.25">
      <c r="A14" s="74" t="s">
        <v>119</v>
      </c>
      <c r="B14" s="78">
        <v>17.5</v>
      </c>
      <c r="C14" s="14">
        <f t="shared" si="0"/>
        <v>210</v>
      </c>
    </row>
    <row r="15" spans="1:3" ht="15.75" thickBot="1" x14ac:dyDescent="0.3">
      <c r="A15" s="84" t="s">
        <v>120</v>
      </c>
      <c r="B15" s="79">
        <v>11.75</v>
      </c>
      <c r="C15" s="85">
        <f t="shared" si="0"/>
        <v>141</v>
      </c>
    </row>
    <row r="16" spans="1:3" ht="17.25" thickTop="1" thickBot="1" x14ac:dyDescent="0.3">
      <c r="A16" s="88"/>
      <c r="B16" s="77"/>
      <c r="C16" s="77"/>
    </row>
    <row r="17" spans="1:11" ht="15.75" x14ac:dyDescent="0.25">
      <c r="A17" s="76"/>
      <c r="B17" s="14"/>
      <c r="C17" s="14"/>
    </row>
    <row r="18" spans="1:11" x14ac:dyDescent="0.25">
      <c r="A18" s="72" t="s">
        <v>110</v>
      </c>
      <c r="B18" s="82" t="s">
        <v>114</v>
      </c>
      <c r="C18" s="108" t="s">
        <v>115</v>
      </c>
    </row>
    <row r="19" spans="1:11" x14ac:dyDescent="0.25">
      <c r="A19" s="73" t="s">
        <v>111</v>
      </c>
      <c r="B19" s="89">
        <v>340</v>
      </c>
      <c r="C19" s="104">
        <f>B19*12</f>
        <v>4080</v>
      </c>
    </row>
    <row r="20" spans="1:11" x14ac:dyDescent="0.25">
      <c r="A20" s="107" t="s">
        <v>137</v>
      </c>
      <c r="B20" s="103">
        <v>150</v>
      </c>
      <c r="C20" s="104">
        <f>B20*12</f>
        <v>1800</v>
      </c>
    </row>
    <row r="21" spans="1:11" x14ac:dyDescent="0.25">
      <c r="A21" s="107" t="s">
        <v>138</v>
      </c>
      <c r="B21" s="103">
        <v>110</v>
      </c>
      <c r="C21" s="104">
        <f t="shared" ref="C21" si="1">B21*12</f>
        <v>1320</v>
      </c>
    </row>
    <row r="22" spans="1:11" x14ac:dyDescent="0.25">
      <c r="A22" s="107"/>
      <c r="B22" s="103"/>
      <c r="C22" s="104"/>
    </row>
    <row r="23" spans="1:11" x14ac:dyDescent="0.25">
      <c r="A23" s="107"/>
      <c r="B23" s="82" t="s">
        <v>134</v>
      </c>
      <c r="C23" s="90" t="s">
        <v>115</v>
      </c>
    </row>
    <row r="24" spans="1:11" x14ac:dyDescent="0.25">
      <c r="A24" s="100" t="s">
        <v>112</v>
      </c>
      <c r="B24" s="70">
        <v>217</v>
      </c>
      <c r="C24" s="109" t="s">
        <v>140</v>
      </c>
      <c r="J24" s="14"/>
      <c r="K24" s="14"/>
    </row>
    <row r="25" spans="1:11" x14ac:dyDescent="0.25">
      <c r="A25" s="102" t="s">
        <v>113</v>
      </c>
      <c r="B25" s="103">
        <v>254</v>
      </c>
      <c r="C25" s="109" t="s">
        <v>140</v>
      </c>
    </row>
    <row r="26" spans="1:11" x14ac:dyDescent="0.25">
      <c r="A26" s="102" t="s">
        <v>139</v>
      </c>
      <c r="B26" s="103">
        <v>254</v>
      </c>
      <c r="C26" s="109" t="s">
        <v>140</v>
      </c>
    </row>
    <row r="27" spans="1:11" x14ac:dyDescent="0.25">
      <c r="A27" s="102"/>
      <c r="B27" s="103"/>
      <c r="C27" s="104"/>
    </row>
    <row r="28" spans="1:11" x14ac:dyDescent="0.25">
      <c r="A28" s="72" t="s">
        <v>133</v>
      </c>
      <c r="B28" s="82" t="s">
        <v>134</v>
      </c>
      <c r="C28" s="90" t="s">
        <v>115</v>
      </c>
    </row>
    <row r="29" spans="1:11" x14ac:dyDescent="0.25">
      <c r="A29" s="102" t="s">
        <v>130</v>
      </c>
      <c r="B29" s="89">
        <v>180</v>
      </c>
      <c r="C29" s="104">
        <f>B29*4*52</f>
        <v>37440</v>
      </c>
    </row>
    <row r="30" spans="1:11" x14ac:dyDescent="0.25">
      <c r="A30" s="102" t="s">
        <v>131</v>
      </c>
      <c r="B30" s="89">
        <v>180</v>
      </c>
      <c r="C30" s="104">
        <f>B30*8*52</f>
        <v>74880</v>
      </c>
    </row>
    <row r="31" spans="1:11" x14ac:dyDescent="0.25">
      <c r="A31" s="102" t="s">
        <v>132</v>
      </c>
      <c r="B31" s="89">
        <v>180</v>
      </c>
      <c r="C31" s="104">
        <f>B31*16*52</f>
        <v>149760</v>
      </c>
    </row>
    <row r="32" spans="1:11" ht="15.75" thickBot="1" x14ac:dyDescent="0.3">
      <c r="A32" s="101" t="s">
        <v>136</v>
      </c>
      <c r="B32" s="105">
        <v>180</v>
      </c>
      <c r="C32" s="106" t="s">
        <v>135</v>
      </c>
    </row>
    <row r="33" spans="1:3" ht="16.5" thickTop="1" x14ac:dyDescent="0.25">
      <c r="A33" s="99"/>
      <c r="B33" s="14"/>
    </row>
    <row r="34" spans="1:3" ht="15.75" x14ac:dyDescent="0.25">
      <c r="A34" s="80"/>
      <c r="B34" s="81"/>
      <c r="C34" s="14"/>
    </row>
    <row r="35" spans="1:3" x14ac:dyDescent="0.25">
      <c r="A35" s="92" t="s">
        <v>116</v>
      </c>
      <c r="B35" s="93" t="s">
        <v>128</v>
      </c>
    </row>
    <row r="36" spans="1:3" x14ac:dyDescent="0.25">
      <c r="A36" s="94" t="s">
        <v>117</v>
      </c>
      <c r="B36" s="97">
        <v>235</v>
      </c>
      <c r="C36" s="70"/>
    </row>
    <row r="37" spans="1:3" x14ac:dyDescent="0.25">
      <c r="A37" t="s">
        <v>121</v>
      </c>
      <c r="B37" s="98">
        <v>250</v>
      </c>
      <c r="C37" s="70"/>
    </row>
    <row r="38" spans="1:3" x14ac:dyDescent="0.25">
      <c r="A38" t="s">
        <v>122</v>
      </c>
      <c r="B38" s="98">
        <v>225</v>
      </c>
      <c r="C38" s="70"/>
    </row>
    <row r="39" spans="1:3" x14ac:dyDescent="0.25">
      <c r="A39" t="s">
        <v>126</v>
      </c>
      <c r="B39" s="98">
        <v>185</v>
      </c>
      <c r="C39" s="70"/>
    </row>
    <row r="40" spans="1:3" x14ac:dyDescent="0.25">
      <c r="B40" s="70"/>
      <c r="C40" s="70"/>
    </row>
    <row r="41" spans="1:3" x14ac:dyDescent="0.25">
      <c r="A41" s="95" t="s">
        <v>123</v>
      </c>
      <c r="B41" s="96" t="s">
        <v>124</v>
      </c>
    </row>
    <row r="42" spans="1:3" x14ac:dyDescent="0.25">
      <c r="A42" t="s">
        <v>125</v>
      </c>
      <c r="B42" s="98">
        <v>3000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2608-477E-4EC6-88BB-DA666D9FD773}">
  <sheetPr>
    <pageSetUpPr fitToPage="1"/>
  </sheetPr>
  <dimension ref="A1:O34"/>
  <sheetViews>
    <sheetView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H5" sqref="H5:K5"/>
    </sheetView>
  </sheetViews>
  <sheetFormatPr defaultRowHeight="15" x14ac:dyDescent="0.25"/>
  <cols>
    <col min="1" max="2" width="38.28515625" customWidth="1"/>
    <col min="3" max="3" width="9.5703125" style="64" customWidth="1"/>
    <col min="4" max="4" width="13.42578125" bestFit="1" customWidth="1"/>
    <col min="5" max="5" width="14.85546875" bestFit="1" customWidth="1"/>
    <col min="6" max="6" width="13.5703125" bestFit="1" customWidth="1"/>
    <col min="7" max="7" width="17.85546875" bestFit="1" customWidth="1"/>
    <col min="8" max="8" width="15" customWidth="1"/>
    <col min="9" max="9" width="16.28515625" customWidth="1"/>
    <col min="10" max="10" width="14.85546875" bestFit="1" customWidth="1"/>
    <col min="11" max="11" width="13.5703125" bestFit="1" customWidth="1"/>
    <col min="12" max="15" width="16.28515625" customWidth="1"/>
  </cols>
  <sheetData>
    <row r="1" spans="1:15" ht="21" x14ac:dyDescent="0.35">
      <c r="A1" s="68" t="s">
        <v>129</v>
      </c>
    </row>
    <row r="2" spans="1:15" ht="19.5" customHeight="1" thickBot="1" x14ac:dyDescent="0.3">
      <c r="H2" s="14"/>
      <c r="I2" s="14"/>
      <c r="J2" s="14"/>
      <c r="K2" s="14"/>
      <c r="L2" s="14"/>
      <c r="M2" s="14"/>
      <c r="N2" s="14"/>
      <c r="O2" s="14"/>
    </row>
    <row r="3" spans="1:15" ht="25.5" customHeight="1" thickBot="1" x14ac:dyDescent="0.4">
      <c r="D3" s="110" t="s">
        <v>0</v>
      </c>
      <c r="E3" s="111"/>
      <c r="F3" s="111"/>
      <c r="G3" s="112"/>
      <c r="H3" s="110" t="s">
        <v>1</v>
      </c>
      <c r="I3" s="111"/>
      <c r="J3" s="111"/>
      <c r="K3" s="111"/>
      <c r="L3" s="111"/>
      <c r="M3" s="111"/>
      <c r="N3" s="111"/>
      <c r="O3" s="112"/>
    </row>
    <row r="4" spans="1:15" s="60" customFormat="1" ht="120.75" thickBot="1" x14ac:dyDescent="0.3">
      <c r="A4" s="61" t="s">
        <v>101</v>
      </c>
      <c r="B4" s="61" t="s">
        <v>4</v>
      </c>
      <c r="C4" s="61" t="s">
        <v>5</v>
      </c>
      <c r="D4" s="62" t="s">
        <v>6</v>
      </c>
      <c r="E4" s="58" t="s">
        <v>7</v>
      </c>
      <c r="F4" s="59" t="s">
        <v>8</v>
      </c>
      <c r="G4" s="63" t="s">
        <v>9</v>
      </c>
      <c r="H4" s="56" t="s">
        <v>10</v>
      </c>
      <c r="I4" s="57" t="s">
        <v>11</v>
      </c>
      <c r="J4" s="58" t="s">
        <v>7</v>
      </c>
      <c r="K4" s="59" t="s">
        <v>8</v>
      </c>
      <c r="L4" s="56" t="s">
        <v>12</v>
      </c>
      <c r="M4" s="57" t="s">
        <v>13</v>
      </c>
      <c r="N4" s="58" t="s">
        <v>14</v>
      </c>
      <c r="O4" s="59" t="s">
        <v>15</v>
      </c>
    </row>
    <row r="5" spans="1:15" x14ac:dyDescent="0.25">
      <c r="A5" s="2" t="s">
        <v>28</v>
      </c>
      <c r="B5" s="16" t="s">
        <v>29</v>
      </c>
      <c r="C5" s="69">
        <v>1</v>
      </c>
      <c r="D5" s="42"/>
      <c r="E5" s="26"/>
      <c r="F5" s="33"/>
      <c r="G5" s="43"/>
      <c r="H5" s="11">
        <v>0.43499999999999994</v>
      </c>
      <c r="I5" s="12">
        <v>1.6800000000000002</v>
      </c>
      <c r="J5" s="18">
        <v>0.40500000000000003</v>
      </c>
      <c r="K5" s="45">
        <v>0.52499999999999991</v>
      </c>
      <c r="L5" s="51">
        <v>0.43499999999999994</v>
      </c>
      <c r="M5" s="53">
        <v>1.6800000000000002</v>
      </c>
      <c r="N5" s="12">
        <v>0.40500000000000003</v>
      </c>
      <c r="O5" s="45">
        <v>0.52499999999999991</v>
      </c>
    </row>
    <row r="6" spans="1:15" x14ac:dyDescent="0.25">
      <c r="A6" s="2" t="s">
        <v>30</v>
      </c>
      <c r="B6" s="16" t="s">
        <v>31</v>
      </c>
      <c r="C6" s="69">
        <v>1</v>
      </c>
      <c r="D6" s="5">
        <v>150</v>
      </c>
      <c r="E6" s="4" t="s">
        <v>32</v>
      </c>
      <c r="F6" s="25" t="s">
        <v>32</v>
      </c>
      <c r="G6" s="44">
        <f t="shared" ref="G6:G20" si="0">IFERROR(D6*C6,0)</f>
        <v>150</v>
      </c>
      <c r="H6" s="46" t="s">
        <v>32</v>
      </c>
      <c r="I6" s="29" t="s">
        <v>32</v>
      </c>
      <c r="J6" s="29" t="s">
        <v>32</v>
      </c>
      <c r="K6" s="50" t="s">
        <v>32</v>
      </c>
      <c r="L6" s="52" t="s">
        <v>33</v>
      </c>
      <c r="M6" s="3" t="s">
        <v>33</v>
      </c>
      <c r="N6" s="29" t="s">
        <v>32</v>
      </c>
      <c r="O6" s="47" t="s">
        <v>32</v>
      </c>
    </row>
    <row r="7" spans="1:15" x14ac:dyDescent="0.25">
      <c r="A7" s="2" t="s">
        <v>34</v>
      </c>
      <c r="B7" s="16" t="s">
        <v>35</v>
      </c>
      <c r="C7" s="69">
        <v>1</v>
      </c>
      <c r="D7" s="5">
        <v>150</v>
      </c>
      <c r="E7" s="4" t="s">
        <v>32</v>
      </c>
      <c r="F7" s="25" t="s">
        <v>32</v>
      </c>
      <c r="G7" s="44">
        <f t="shared" si="0"/>
        <v>150</v>
      </c>
      <c r="H7" s="5">
        <v>100</v>
      </c>
      <c r="I7" s="3">
        <v>175</v>
      </c>
      <c r="J7" s="37" t="s">
        <v>32</v>
      </c>
      <c r="K7" s="19">
        <v>25</v>
      </c>
      <c r="L7" s="52">
        <f t="shared" ref="L7:L20" si="1">(C7*H7)</f>
        <v>100</v>
      </c>
      <c r="M7" s="3">
        <f t="shared" ref="M7:M20" si="2">(C7*I7)</f>
        <v>175</v>
      </c>
      <c r="N7" s="37" t="s">
        <v>32</v>
      </c>
      <c r="O7" s="6">
        <f t="shared" ref="O7:O20" si="3">+(C7*K7)</f>
        <v>25</v>
      </c>
    </row>
    <row r="8" spans="1:15" x14ac:dyDescent="0.25">
      <c r="A8" s="2" t="s">
        <v>36</v>
      </c>
      <c r="B8" s="16" t="s">
        <v>35</v>
      </c>
      <c r="C8" s="69">
        <v>1</v>
      </c>
      <c r="D8" s="5">
        <v>150</v>
      </c>
      <c r="E8" s="4" t="s">
        <v>32</v>
      </c>
      <c r="F8" s="25" t="s">
        <v>32</v>
      </c>
      <c r="G8" s="44">
        <f t="shared" si="0"/>
        <v>150</v>
      </c>
      <c r="H8" s="5">
        <v>160</v>
      </c>
      <c r="I8" s="3">
        <v>250</v>
      </c>
      <c r="J8" s="37" t="s">
        <v>32</v>
      </c>
      <c r="K8" s="19">
        <v>25</v>
      </c>
      <c r="L8" s="52">
        <f t="shared" si="1"/>
        <v>160</v>
      </c>
      <c r="M8" s="3">
        <f t="shared" si="2"/>
        <v>250</v>
      </c>
      <c r="N8" s="37" t="s">
        <v>32</v>
      </c>
      <c r="O8" s="6">
        <f t="shared" si="3"/>
        <v>25</v>
      </c>
    </row>
    <row r="9" spans="1:15" x14ac:dyDescent="0.25">
      <c r="A9" s="2" t="s">
        <v>37</v>
      </c>
      <c r="B9" s="16" t="s">
        <v>35</v>
      </c>
      <c r="C9" s="69">
        <v>1</v>
      </c>
      <c r="D9" s="5">
        <v>150</v>
      </c>
      <c r="E9" s="4" t="s">
        <v>32</v>
      </c>
      <c r="F9" s="25" t="s">
        <v>32</v>
      </c>
      <c r="G9" s="44">
        <f t="shared" si="0"/>
        <v>150</v>
      </c>
      <c r="H9" s="5">
        <v>40</v>
      </c>
      <c r="I9" s="3">
        <v>150</v>
      </c>
      <c r="J9" s="37" t="s">
        <v>32</v>
      </c>
      <c r="K9" s="19">
        <v>490</v>
      </c>
      <c r="L9" s="52">
        <f t="shared" si="1"/>
        <v>40</v>
      </c>
      <c r="M9" s="3">
        <f t="shared" si="2"/>
        <v>150</v>
      </c>
      <c r="N9" s="37" t="s">
        <v>32</v>
      </c>
      <c r="O9" s="6">
        <f t="shared" si="3"/>
        <v>490</v>
      </c>
    </row>
    <row r="10" spans="1:15" x14ac:dyDescent="0.25">
      <c r="A10" s="2" t="s">
        <v>38</v>
      </c>
      <c r="B10" s="16" t="s">
        <v>35</v>
      </c>
      <c r="C10" s="69">
        <v>1</v>
      </c>
      <c r="D10" s="5">
        <v>150</v>
      </c>
      <c r="E10" s="4" t="s">
        <v>32</v>
      </c>
      <c r="F10" s="25" t="s">
        <v>32</v>
      </c>
      <c r="G10" s="44">
        <f t="shared" si="0"/>
        <v>150</v>
      </c>
      <c r="H10" s="5">
        <v>40</v>
      </c>
      <c r="I10" s="3">
        <v>150</v>
      </c>
      <c r="J10" s="37" t="s">
        <v>32</v>
      </c>
      <c r="K10" s="19">
        <v>70</v>
      </c>
      <c r="L10" s="52">
        <f t="shared" si="1"/>
        <v>40</v>
      </c>
      <c r="M10" s="3">
        <f t="shared" si="2"/>
        <v>150</v>
      </c>
      <c r="N10" s="37" t="s">
        <v>32</v>
      </c>
      <c r="O10" s="6">
        <f t="shared" si="3"/>
        <v>70</v>
      </c>
    </row>
    <row r="11" spans="1:15" x14ac:dyDescent="0.25">
      <c r="A11" s="2" t="s">
        <v>39</v>
      </c>
      <c r="B11" s="16" t="s">
        <v>35</v>
      </c>
      <c r="C11" s="69">
        <v>1</v>
      </c>
      <c r="D11" s="5">
        <v>150</v>
      </c>
      <c r="E11" s="4" t="s">
        <v>32</v>
      </c>
      <c r="F11" s="25" t="s">
        <v>32</v>
      </c>
      <c r="G11" s="44">
        <f t="shared" si="0"/>
        <v>150</v>
      </c>
      <c r="H11" s="5">
        <v>40</v>
      </c>
      <c r="I11" s="3">
        <v>150</v>
      </c>
      <c r="J11" s="37" t="s">
        <v>32</v>
      </c>
      <c r="K11" s="19">
        <v>490</v>
      </c>
      <c r="L11" s="52">
        <f t="shared" si="1"/>
        <v>40</v>
      </c>
      <c r="M11" s="3">
        <f t="shared" si="2"/>
        <v>150</v>
      </c>
      <c r="N11" s="37" t="s">
        <v>32</v>
      </c>
      <c r="O11" s="6">
        <f t="shared" si="3"/>
        <v>490</v>
      </c>
    </row>
    <row r="12" spans="1:15" x14ac:dyDescent="0.25">
      <c r="A12" s="2" t="s">
        <v>40</v>
      </c>
      <c r="B12" s="16" t="s">
        <v>35</v>
      </c>
      <c r="C12" s="69">
        <v>1</v>
      </c>
      <c r="D12" s="5">
        <v>150</v>
      </c>
      <c r="E12" s="4" t="s">
        <v>32</v>
      </c>
      <c r="F12" s="25" t="s">
        <v>32</v>
      </c>
      <c r="G12" s="44">
        <f t="shared" si="0"/>
        <v>150</v>
      </c>
      <c r="H12" s="5">
        <v>40</v>
      </c>
      <c r="I12" s="3">
        <v>150</v>
      </c>
      <c r="J12" s="37" t="s">
        <v>32</v>
      </c>
      <c r="K12" s="19">
        <v>125</v>
      </c>
      <c r="L12" s="52">
        <f t="shared" si="1"/>
        <v>40</v>
      </c>
      <c r="M12" s="3">
        <f t="shared" si="2"/>
        <v>150</v>
      </c>
      <c r="N12" s="37" t="s">
        <v>32</v>
      </c>
      <c r="O12" s="6">
        <f t="shared" si="3"/>
        <v>125</v>
      </c>
    </row>
    <row r="13" spans="1:15" x14ac:dyDescent="0.25">
      <c r="A13" s="2" t="s">
        <v>41</v>
      </c>
      <c r="B13" s="16" t="s">
        <v>35</v>
      </c>
      <c r="C13" s="69">
        <v>1</v>
      </c>
      <c r="D13" s="5">
        <v>150</v>
      </c>
      <c r="E13" s="4" t="s">
        <v>32</v>
      </c>
      <c r="F13" s="25" t="s">
        <v>32</v>
      </c>
      <c r="G13" s="44">
        <f t="shared" si="0"/>
        <v>150</v>
      </c>
      <c r="H13" s="5">
        <v>20</v>
      </c>
      <c r="I13" s="3">
        <v>125</v>
      </c>
      <c r="J13" s="37" t="s">
        <v>32</v>
      </c>
      <c r="K13" s="19">
        <v>25</v>
      </c>
      <c r="L13" s="52">
        <f t="shared" si="1"/>
        <v>20</v>
      </c>
      <c r="M13" s="3">
        <f t="shared" si="2"/>
        <v>125</v>
      </c>
      <c r="N13" s="37" t="s">
        <v>32</v>
      </c>
      <c r="O13" s="6">
        <f t="shared" si="3"/>
        <v>25</v>
      </c>
    </row>
    <row r="14" spans="1:15" x14ac:dyDescent="0.25">
      <c r="A14" s="2" t="s">
        <v>42</v>
      </c>
      <c r="B14" s="16" t="s">
        <v>35</v>
      </c>
      <c r="C14" s="69">
        <v>1</v>
      </c>
      <c r="D14" s="5">
        <v>150</v>
      </c>
      <c r="E14" s="4" t="s">
        <v>32</v>
      </c>
      <c r="F14" s="25" t="s">
        <v>32</v>
      </c>
      <c r="G14" s="44">
        <f t="shared" si="0"/>
        <v>150</v>
      </c>
      <c r="H14" s="5">
        <v>20</v>
      </c>
      <c r="I14" s="3">
        <v>125</v>
      </c>
      <c r="J14" s="37" t="s">
        <v>32</v>
      </c>
      <c r="K14" s="19">
        <v>25</v>
      </c>
      <c r="L14" s="52">
        <f t="shared" si="1"/>
        <v>20</v>
      </c>
      <c r="M14" s="3">
        <f t="shared" si="2"/>
        <v>125</v>
      </c>
      <c r="N14" s="37" t="s">
        <v>32</v>
      </c>
      <c r="O14" s="6">
        <f t="shared" si="3"/>
        <v>25</v>
      </c>
    </row>
    <row r="15" spans="1:15" x14ac:dyDescent="0.25">
      <c r="A15" s="2" t="s">
        <v>43</v>
      </c>
      <c r="B15" s="16" t="s">
        <v>35</v>
      </c>
      <c r="C15" s="69">
        <v>1</v>
      </c>
      <c r="D15" s="5">
        <v>150</v>
      </c>
      <c r="E15" s="4" t="s">
        <v>32</v>
      </c>
      <c r="F15" s="25" t="s">
        <v>32</v>
      </c>
      <c r="G15" s="44">
        <f t="shared" si="0"/>
        <v>150</v>
      </c>
      <c r="H15" s="5">
        <v>20</v>
      </c>
      <c r="I15" s="3">
        <v>125</v>
      </c>
      <c r="J15" s="37" t="s">
        <v>32</v>
      </c>
      <c r="K15" s="19">
        <v>25</v>
      </c>
      <c r="L15" s="52">
        <f t="shared" si="1"/>
        <v>20</v>
      </c>
      <c r="M15" s="3">
        <f t="shared" si="2"/>
        <v>125</v>
      </c>
      <c r="N15" s="37" t="s">
        <v>32</v>
      </c>
      <c r="O15" s="6">
        <f t="shared" si="3"/>
        <v>25</v>
      </c>
    </row>
    <row r="16" spans="1:15" x14ac:dyDescent="0.25">
      <c r="A16" s="2" t="s">
        <v>44</v>
      </c>
      <c r="B16" s="16" t="s">
        <v>35</v>
      </c>
      <c r="C16" s="69">
        <v>1</v>
      </c>
      <c r="D16" s="5">
        <v>150</v>
      </c>
      <c r="E16" s="4" t="s">
        <v>32</v>
      </c>
      <c r="F16" s="25" t="s">
        <v>32</v>
      </c>
      <c r="G16" s="44">
        <f t="shared" si="0"/>
        <v>150</v>
      </c>
      <c r="H16" s="5">
        <v>20</v>
      </c>
      <c r="I16" s="3">
        <v>125</v>
      </c>
      <c r="J16" s="37" t="s">
        <v>32</v>
      </c>
      <c r="K16" s="19">
        <v>25</v>
      </c>
      <c r="L16" s="52">
        <f t="shared" si="1"/>
        <v>20</v>
      </c>
      <c r="M16" s="3">
        <f t="shared" si="2"/>
        <v>125</v>
      </c>
      <c r="N16" s="37" t="s">
        <v>32</v>
      </c>
      <c r="O16" s="6">
        <f t="shared" si="3"/>
        <v>25</v>
      </c>
    </row>
    <row r="17" spans="1:15" x14ac:dyDescent="0.25">
      <c r="A17" s="2" t="s">
        <v>45</v>
      </c>
      <c r="B17" s="16" t="s">
        <v>35</v>
      </c>
      <c r="C17" s="69">
        <v>1</v>
      </c>
      <c r="D17" s="5">
        <v>150</v>
      </c>
      <c r="E17" s="4" t="s">
        <v>32</v>
      </c>
      <c r="F17" s="25" t="s">
        <v>32</v>
      </c>
      <c r="G17" s="44">
        <f t="shared" si="0"/>
        <v>150</v>
      </c>
      <c r="H17" s="5">
        <v>20</v>
      </c>
      <c r="I17" s="3">
        <v>125</v>
      </c>
      <c r="J17" s="37" t="s">
        <v>32</v>
      </c>
      <c r="K17" s="19">
        <v>25</v>
      </c>
      <c r="L17" s="52">
        <f t="shared" si="1"/>
        <v>20</v>
      </c>
      <c r="M17" s="3">
        <f t="shared" si="2"/>
        <v>125</v>
      </c>
      <c r="N17" s="37" t="s">
        <v>32</v>
      </c>
      <c r="O17" s="6">
        <f t="shared" si="3"/>
        <v>25</v>
      </c>
    </row>
    <row r="18" spans="1:15" x14ac:dyDescent="0.25">
      <c r="A18" s="2" t="s">
        <v>46</v>
      </c>
      <c r="B18" s="16" t="s">
        <v>35</v>
      </c>
      <c r="C18" s="69">
        <v>1</v>
      </c>
      <c r="D18" s="5">
        <v>150</v>
      </c>
      <c r="E18" s="4" t="s">
        <v>32</v>
      </c>
      <c r="F18" s="25" t="s">
        <v>32</v>
      </c>
      <c r="G18" s="44">
        <f t="shared" si="0"/>
        <v>150</v>
      </c>
      <c r="H18" s="5">
        <v>20</v>
      </c>
      <c r="I18" s="3">
        <v>125</v>
      </c>
      <c r="J18" s="37" t="s">
        <v>32</v>
      </c>
      <c r="K18" s="19">
        <v>25</v>
      </c>
      <c r="L18" s="52">
        <f t="shared" si="1"/>
        <v>20</v>
      </c>
      <c r="M18" s="3">
        <f t="shared" si="2"/>
        <v>125</v>
      </c>
      <c r="N18" s="37" t="s">
        <v>32</v>
      </c>
      <c r="O18" s="6">
        <f t="shared" si="3"/>
        <v>25</v>
      </c>
    </row>
    <row r="19" spans="1:15" x14ac:dyDescent="0.25">
      <c r="A19" s="2" t="s">
        <v>47</v>
      </c>
      <c r="B19" s="16" t="s">
        <v>31</v>
      </c>
      <c r="C19" s="69">
        <v>1</v>
      </c>
      <c r="D19" s="5">
        <v>150</v>
      </c>
      <c r="E19" s="4" t="s">
        <v>32</v>
      </c>
      <c r="F19" s="25" t="s">
        <v>32</v>
      </c>
      <c r="G19" s="44">
        <f t="shared" si="0"/>
        <v>150</v>
      </c>
      <c r="H19" s="5">
        <v>40</v>
      </c>
      <c r="I19" s="3">
        <v>150</v>
      </c>
      <c r="J19" s="37" t="s">
        <v>32</v>
      </c>
      <c r="K19" s="19">
        <v>166</v>
      </c>
      <c r="L19" s="52">
        <f t="shared" si="1"/>
        <v>40</v>
      </c>
      <c r="M19" s="3">
        <f t="shared" si="2"/>
        <v>150</v>
      </c>
      <c r="N19" s="37" t="s">
        <v>32</v>
      </c>
      <c r="O19" s="6">
        <f t="shared" si="3"/>
        <v>166</v>
      </c>
    </row>
    <row r="20" spans="1:15" ht="15.75" thickBot="1" x14ac:dyDescent="0.3">
      <c r="A20" s="2" t="s">
        <v>48</v>
      </c>
      <c r="B20" s="16" t="s">
        <v>31</v>
      </c>
      <c r="C20" s="69">
        <v>1</v>
      </c>
      <c r="D20" s="5">
        <v>150</v>
      </c>
      <c r="E20" s="27" t="s">
        <v>32</v>
      </c>
      <c r="F20" s="28" t="s">
        <v>32</v>
      </c>
      <c r="G20" s="41">
        <f t="shared" si="0"/>
        <v>150</v>
      </c>
      <c r="H20" s="23">
        <v>80</v>
      </c>
      <c r="I20" s="7">
        <v>200</v>
      </c>
      <c r="J20" s="38" t="s">
        <v>32</v>
      </c>
      <c r="K20" s="20">
        <v>166</v>
      </c>
      <c r="L20" s="52">
        <f t="shared" si="1"/>
        <v>80</v>
      </c>
      <c r="M20" s="3">
        <f t="shared" si="2"/>
        <v>200</v>
      </c>
      <c r="N20" s="38" t="s">
        <v>32</v>
      </c>
      <c r="O20" s="8">
        <f t="shared" si="3"/>
        <v>166</v>
      </c>
    </row>
    <row r="21" spans="1:15" ht="46.5" customHeight="1" x14ac:dyDescent="0.25"/>
    <row r="22" spans="1:15" ht="46.5" customHeight="1" x14ac:dyDescent="0.25"/>
    <row r="23" spans="1:15" ht="51.75" customHeight="1" x14ac:dyDescent="0.25"/>
    <row r="29" spans="1:15" x14ac:dyDescent="0.25">
      <c r="A29" s="15"/>
    </row>
    <row r="30" spans="1:15" x14ac:dyDescent="0.25">
      <c r="A30" s="15"/>
    </row>
    <row r="31" spans="1:15" x14ac:dyDescent="0.25">
      <c r="A31" s="15"/>
    </row>
    <row r="32" spans="1:15" x14ac:dyDescent="0.25">
      <c r="A32" s="15"/>
    </row>
    <row r="33" spans="1:1" x14ac:dyDescent="0.25">
      <c r="A33" s="15"/>
    </row>
    <row r="34" spans="1:1" x14ac:dyDescent="0.25">
      <c r="A34" s="15"/>
    </row>
  </sheetData>
  <autoFilter ref="A4:O23" xr:uid="{00000000-0009-0000-0000-000000000000}"/>
  <mergeCells count="2">
    <mergeCell ref="D3:G3"/>
    <mergeCell ref="H3:O3"/>
  </mergeCells>
  <conditionalFormatting sqref="B5:C20">
    <cfRule type="cellIs" dxfId="30" priority="1" operator="equal">
      <formula>0</formula>
    </cfRule>
  </conditionalFormatting>
  <conditionalFormatting sqref="D5:G5">
    <cfRule type="cellIs" dxfId="29" priority="9" operator="equal">
      <formula>0</formula>
    </cfRule>
  </conditionalFormatting>
  <conditionalFormatting sqref="E6:F20">
    <cfRule type="cellIs" dxfId="28" priority="14" operator="equal">
      <formula>0</formula>
    </cfRule>
  </conditionalFormatting>
  <conditionalFormatting sqref="H6:K6">
    <cfRule type="cellIs" dxfId="27" priority="8" operator="equal">
      <formula>0</formula>
    </cfRule>
  </conditionalFormatting>
  <conditionalFormatting sqref="N6:O6">
    <cfRule type="cellIs" dxfId="26" priority="7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AB03-A3A6-4DF2-938B-C8657C350F0E}">
  <sheetPr>
    <pageSetUpPr fitToPage="1"/>
  </sheetPr>
  <dimension ref="A1:O34"/>
  <sheetViews>
    <sheetView zoomScaleNormal="100" workbookViewId="0">
      <pane xSplit="1" ySplit="4" topLeftCell="B5" activePane="bottomRight" state="frozen"/>
      <selection activeCell="B22" sqref="B22"/>
      <selection pane="topRight" activeCell="B22" sqref="B22"/>
      <selection pane="bottomLeft" activeCell="B22" sqref="B22"/>
      <selection pane="bottomRight" activeCell="A22" sqref="A22"/>
    </sheetView>
  </sheetViews>
  <sheetFormatPr defaultRowHeight="15" x14ac:dyDescent="0.25"/>
  <cols>
    <col min="1" max="1" width="66.7109375" customWidth="1"/>
    <col min="2" max="2" width="20.42578125" bestFit="1" customWidth="1"/>
    <col min="3" max="3" width="11.28515625" style="64" customWidth="1"/>
    <col min="4" max="15" width="16.28515625" customWidth="1"/>
  </cols>
  <sheetData>
    <row r="1" spans="1:15" ht="21" x14ac:dyDescent="0.35">
      <c r="A1" s="68" t="s">
        <v>129</v>
      </c>
    </row>
    <row r="2" spans="1:15" ht="19.5" customHeight="1" thickBot="1" x14ac:dyDescent="0.3">
      <c r="H2" s="14"/>
      <c r="I2" s="14"/>
      <c r="J2" s="14"/>
      <c r="K2" s="14"/>
      <c r="L2" s="14"/>
      <c r="M2" s="14"/>
      <c r="N2" s="14"/>
      <c r="O2" s="14"/>
    </row>
    <row r="3" spans="1:15" ht="25.5" customHeight="1" thickBot="1" x14ac:dyDescent="0.4">
      <c r="D3" s="110" t="s">
        <v>0</v>
      </c>
      <c r="E3" s="111"/>
      <c r="F3" s="111"/>
      <c r="G3" s="112"/>
      <c r="H3" s="110" t="s">
        <v>2</v>
      </c>
      <c r="I3" s="111"/>
      <c r="J3" s="111"/>
      <c r="K3" s="111"/>
      <c r="L3" s="111"/>
      <c r="M3" s="111"/>
      <c r="N3" s="111"/>
      <c r="O3" s="112"/>
    </row>
    <row r="4" spans="1:15" s="60" customFormat="1" ht="90.75" thickBot="1" x14ac:dyDescent="0.3">
      <c r="A4" s="61" t="s">
        <v>101</v>
      </c>
      <c r="B4" s="61" t="s">
        <v>4</v>
      </c>
      <c r="C4" s="61" t="s">
        <v>5</v>
      </c>
      <c r="D4" s="62" t="s">
        <v>6</v>
      </c>
      <c r="E4" s="58" t="s">
        <v>7</v>
      </c>
      <c r="F4" s="59" t="s">
        <v>8</v>
      </c>
      <c r="G4" s="63" t="s">
        <v>9</v>
      </c>
      <c r="H4" s="56" t="s">
        <v>10</v>
      </c>
      <c r="I4" s="57" t="s">
        <v>11</v>
      </c>
      <c r="J4" s="58" t="s">
        <v>7</v>
      </c>
      <c r="K4" s="59" t="s">
        <v>8</v>
      </c>
      <c r="L4" s="56" t="s">
        <v>16</v>
      </c>
      <c r="M4" s="57" t="s">
        <v>17</v>
      </c>
      <c r="N4" s="58" t="s">
        <v>18</v>
      </c>
      <c r="O4" s="59" t="s">
        <v>19</v>
      </c>
    </row>
    <row r="5" spans="1:15" x14ac:dyDescent="0.25">
      <c r="A5" s="2" t="s">
        <v>28</v>
      </c>
      <c r="B5" s="16" t="s">
        <v>29</v>
      </c>
      <c r="C5" s="65">
        <v>1</v>
      </c>
      <c r="D5" s="42"/>
      <c r="E5" s="26"/>
      <c r="F5" s="33"/>
      <c r="G5" s="43"/>
      <c r="H5" s="54">
        <v>0.4002</v>
      </c>
      <c r="I5" s="12">
        <v>1.5456000000000003</v>
      </c>
      <c r="J5" s="18">
        <v>0.37260000000000004</v>
      </c>
      <c r="K5" s="55">
        <v>0.48299999999999998</v>
      </c>
      <c r="L5" s="48">
        <v>0.4002</v>
      </c>
      <c r="M5" s="12">
        <v>1.5456000000000003</v>
      </c>
      <c r="N5" s="12">
        <v>0.37260000000000004</v>
      </c>
      <c r="O5" s="45">
        <v>0.48299999999999998</v>
      </c>
    </row>
    <row r="6" spans="1:15" x14ac:dyDescent="0.25">
      <c r="A6" s="2" t="s">
        <v>30</v>
      </c>
      <c r="B6" s="16" t="s">
        <v>31</v>
      </c>
      <c r="C6" s="65">
        <v>1</v>
      </c>
      <c r="D6" s="5">
        <v>150</v>
      </c>
      <c r="E6" s="4" t="s">
        <v>32</v>
      </c>
      <c r="F6" s="25" t="s">
        <v>32</v>
      </c>
      <c r="G6" s="44">
        <f t="shared" ref="G6:G20" si="0">IFERROR(D6*C6,0)</f>
        <v>150</v>
      </c>
      <c r="H6" s="46" t="s">
        <v>32</v>
      </c>
      <c r="I6" s="29" t="s">
        <v>32</v>
      </c>
      <c r="J6" s="29" t="s">
        <v>32</v>
      </c>
      <c r="K6" s="47" t="s">
        <v>32</v>
      </c>
      <c r="L6" s="46" t="s">
        <v>32</v>
      </c>
      <c r="M6" s="29" t="s">
        <v>32</v>
      </c>
      <c r="N6" s="29" t="s">
        <v>32</v>
      </c>
      <c r="O6" s="47" t="s">
        <v>32</v>
      </c>
    </row>
    <row r="7" spans="1:15" x14ac:dyDescent="0.25">
      <c r="A7" s="2" t="s">
        <v>34</v>
      </c>
      <c r="B7" s="16" t="s">
        <v>35</v>
      </c>
      <c r="C7" s="65">
        <v>1</v>
      </c>
      <c r="D7" s="5">
        <v>150</v>
      </c>
      <c r="E7" s="4" t="s">
        <v>32</v>
      </c>
      <c r="F7" s="25" t="s">
        <v>32</v>
      </c>
      <c r="G7" s="44">
        <f t="shared" si="0"/>
        <v>150</v>
      </c>
      <c r="H7" s="5">
        <v>92</v>
      </c>
      <c r="I7" s="3">
        <v>166.25</v>
      </c>
      <c r="J7" s="37" t="s">
        <v>32</v>
      </c>
      <c r="K7" s="6">
        <v>23.75</v>
      </c>
      <c r="L7" s="24">
        <v>95</v>
      </c>
      <c r="M7" s="3">
        <v>166.25</v>
      </c>
      <c r="N7" s="37" t="s">
        <v>32</v>
      </c>
      <c r="O7" s="10">
        <v>23.75</v>
      </c>
    </row>
    <row r="8" spans="1:15" x14ac:dyDescent="0.25">
      <c r="A8" s="2" t="s">
        <v>36</v>
      </c>
      <c r="B8" s="16" t="s">
        <v>35</v>
      </c>
      <c r="C8" s="65">
        <v>1</v>
      </c>
      <c r="D8" s="5">
        <v>150</v>
      </c>
      <c r="E8" s="4" t="s">
        <v>32</v>
      </c>
      <c r="F8" s="25" t="s">
        <v>32</v>
      </c>
      <c r="G8" s="44">
        <f t="shared" si="0"/>
        <v>150</v>
      </c>
      <c r="H8" s="5">
        <v>147.20000000000002</v>
      </c>
      <c r="I8" s="3">
        <v>237.5</v>
      </c>
      <c r="J8" s="37" t="s">
        <v>32</v>
      </c>
      <c r="K8" s="6">
        <v>23.75</v>
      </c>
      <c r="L8" s="24">
        <v>152</v>
      </c>
      <c r="M8" s="3">
        <v>237.5</v>
      </c>
      <c r="N8" s="37" t="s">
        <v>32</v>
      </c>
      <c r="O8" s="10">
        <v>23.75</v>
      </c>
    </row>
    <row r="9" spans="1:15" x14ac:dyDescent="0.25">
      <c r="A9" s="2" t="s">
        <v>37</v>
      </c>
      <c r="B9" s="16" t="s">
        <v>35</v>
      </c>
      <c r="C9" s="65">
        <v>1</v>
      </c>
      <c r="D9" s="5">
        <v>150</v>
      </c>
      <c r="E9" s="4" t="s">
        <v>32</v>
      </c>
      <c r="F9" s="25" t="s">
        <v>32</v>
      </c>
      <c r="G9" s="44">
        <f t="shared" si="0"/>
        <v>150</v>
      </c>
      <c r="H9" s="5">
        <v>36.800000000000004</v>
      </c>
      <c r="I9" s="3">
        <v>142.5</v>
      </c>
      <c r="J9" s="37" t="s">
        <v>32</v>
      </c>
      <c r="K9" s="6">
        <v>465.5</v>
      </c>
      <c r="L9" s="24">
        <v>38</v>
      </c>
      <c r="M9" s="3">
        <v>142.5</v>
      </c>
      <c r="N9" s="37" t="s">
        <v>32</v>
      </c>
      <c r="O9" s="10">
        <v>465.5</v>
      </c>
    </row>
    <row r="10" spans="1:15" x14ac:dyDescent="0.25">
      <c r="A10" s="2" t="s">
        <v>38</v>
      </c>
      <c r="B10" s="16" t="s">
        <v>35</v>
      </c>
      <c r="C10" s="65">
        <v>1</v>
      </c>
      <c r="D10" s="5">
        <v>150</v>
      </c>
      <c r="E10" s="4" t="s">
        <v>32</v>
      </c>
      <c r="F10" s="25" t="s">
        <v>32</v>
      </c>
      <c r="G10" s="44">
        <f t="shared" si="0"/>
        <v>150</v>
      </c>
      <c r="H10" s="5">
        <v>36.800000000000004</v>
      </c>
      <c r="I10" s="3">
        <v>142.5</v>
      </c>
      <c r="J10" s="37" t="s">
        <v>32</v>
      </c>
      <c r="K10" s="6">
        <v>66.5</v>
      </c>
      <c r="L10" s="24">
        <v>38</v>
      </c>
      <c r="M10" s="3">
        <v>142.5</v>
      </c>
      <c r="N10" s="37" t="s">
        <v>32</v>
      </c>
      <c r="O10" s="10">
        <v>66.5</v>
      </c>
    </row>
    <row r="11" spans="1:15" x14ac:dyDescent="0.25">
      <c r="A11" s="2" t="s">
        <v>39</v>
      </c>
      <c r="B11" s="16" t="s">
        <v>35</v>
      </c>
      <c r="C11" s="65">
        <v>1</v>
      </c>
      <c r="D11" s="5">
        <v>150</v>
      </c>
      <c r="E11" s="4" t="s">
        <v>32</v>
      </c>
      <c r="F11" s="25" t="s">
        <v>32</v>
      </c>
      <c r="G11" s="44">
        <f t="shared" si="0"/>
        <v>150</v>
      </c>
      <c r="H11" s="5">
        <v>36.800000000000004</v>
      </c>
      <c r="I11" s="3">
        <v>142.5</v>
      </c>
      <c r="J11" s="37" t="s">
        <v>32</v>
      </c>
      <c r="K11" s="6">
        <v>465.5</v>
      </c>
      <c r="L11" s="24">
        <v>38</v>
      </c>
      <c r="M11" s="3">
        <v>142.5</v>
      </c>
      <c r="N11" s="37" t="s">
        <v>32</v>
      </c>
      <c r="O11" s="10">
        <v>465.5</v>
      </c>
    </row>
    <row r="12" spans="1:15" x14ac:dyDescent="0.25">
      <c r="A12" s="2" t="s">
        <v>40</v>
      </c>
      <c r="B12" s="16" t="s">
        <v>35</v>
      </c>
      <c r="C12" s="65">
        <v>1</v>
      </c>
      <c r="D12" s="5">
        <v>150</v>
      </c>
      <c r="E12" s="4" t="s">
        <v>32</v>
      </c>
      <c r="F12" s="25" t="s">
        <v>32</v>
      </c>
      <c r="G12" s="44">
        <f t="shared" si="0"/>
        <v>150</v>
      </c>
      <c r="H12" s="5">
        <v>36.800000000000004</v>
      </c>
      <c r="I12" s="3">
        <v>142.5</v>
      </c>
      <c r="J12" s="37" t="s">
        <v>32</v>
      </c>
      <c r="K12" s="6">
        <v>118.75</v>
      </c>
      <c r="L12" s="24">
        <v>38</v>
      </c>
      <c r="M12" s="3">
        <v>142.5</v>
      </c>
      <c r="N12" s="37" t="s">
        <v>32</v>
      </c>
      <c r="O12" s="10">
        <v>118.75</v>
      </c>
    </row>
    <row r="13" spans="1:15" x14ac:dyDescent="0.25">
      <c r="A13" s="2" t="s">
        <v>41</v>
      </c>
      <c r="B13" s="16" t="s">
        <v>35</v>
      </c>
      <c r="C13" s="65">
        <v>1</v>
      </c>
      <c r="D13" s="5">
        <v>150</v>
      </c>
      <c r="E13" s="4" t="s">
        <v>32</v>
      </c>
      <c r="F13" s="25" t="s">
        <v>32</v>
      </c>
      <c r="G13" s="44">
        <f t="shared" si="0"/>
        <v>150</v>
      </c>
      <c r="H13" s="5">
        <v>18.400000000000002</v>
      </c>
      <c r="I13" s="3">
        <v>118.75</v>
      </c>
      <c r="J13" s="37" t="s">
        <v>32</v>
      </c>
      <c r="K13" s="6">
        <v>23.75</v>
      </c>
      <c r="L13" s="24">
        <v>19</v>
      </c>
      <c r="M13" s="3">
        <v>118.75</v>
      </c>
      <c r="N13" s="37" t="s">
        <v>32</v>
      </c>
      <c r="O13" s="10">
        <v>23.75</v>
      </c>
    </row>
    <row r="14" spans="1:15" x14ac:dyDescent="0.25">
      <c r="A14" s="2" t="s">
        <v>42</v>
      </c>
      <c r="B14" s="16" t="s">
        <v>35</v>
      </c>
      <c r="C14" s="65">
        <v>1</v>
      </c>
      <c r="D14" s="5">
        <v>150</v>
      </c>
      <c r="E14" s="4" t="s">
        <v>32</v>
      </c>
      <c r="F14" s="25" t="s">
        <v>32</v>
      </c>
      <c r="G14" s="44">
        <f t="shared" si="0"/>
        <v>150</v>
      </c>
      <c r="H14" s="5">
        <v>18.400000000000002</v>
      </c>
      <c r="I14" s="3">
        <v>118.75</v>
      </c>
      <c r="J14" s="37" t="s">
        <v>32</v>
      </c>
      <c r="K14" s="6">
        <v>23.75</v>
      </c>
      <c r="L14" s="24">
        <v>19</v>
      </c>
      <c r="M14" s="3">
        <v>118.75</v>
      </c>
      <c r="N14" s="37" t="s">
        <v>32</v>
      </c>
      <c r="O14" s="10">
        <v>23.75</v>
      </c>
    </row>
    <row r="15" spans="1:15" x14ac:dyDescent="0.25">
      <c r="A15" s="2" t="s">
        <v>43</v>
      </c>
      <c r="B15" s="16" t="s">
        <v>35</v>
      </c>
      <c r="C15" s="65">
        <v>1</v>
      </c>
      <c r="D15" s="5">
        <v>150</v>
      </c>
      <c r="E15" s="4" t="s">
        <v>32</v>
      </c>
      <c r="F15" s="25" t="s">
        <v>32</v>
      </c>
      <c r="G15" s="44">
        <f t="shared" si="0"/>
        <v>150</v>
      </c>
      <c r="H15" s="5">
        <v>18.400000000000002</v>
      </c>
      <c r="I15" s="3">
        <v>118.75</v>
      </c>
      <c r="J15" s="37" t="s">
        <v>32</v>
      </c>
      <c r="K15" s="6">
        <v>23.75</v>
      </c>
      <c r="L15" s="24">
        <v>19</v>
      </c>
      <c r="M15" s="3">
        <v>118.75</v>
      </c>
      <c r="N15" s="37" t="s">
        <v>32</v>
      </c>
      <c r="O15" s="10">
        <v>23.75</v>
      </c>
    </row>
    <row r="16" spans="1:15" x14ac:dyDescent="0.25">
      <c r="A16" s="2" t="s">
        <v>44</v>
      </c>
      <c r="B16" s="16" t="s">
        <v>35</v>
      </c>
      <c r="C16" s="65">
        <v>1</v>
      </c>
      <c r="D16" s="5">
        <v>150</v>
      </c>
      <c r="E16" s="4" t="s">
        <v>32</v>
      </c>
      <c r="F16" s="25" t="s">
        <v>32</v>
      </c>
      <c r="G16" s="44">
        <f t="shared" si="0"/>
        <v>150</v>
      </c>
      <c r="H16" s="5">
        <v>18.400000000000002</v>
      </c>
      <c r="I16" s="3">
        <v>118.75</v>
      </c>
      <c r="J16" s="37" t="s">
        <v>32</v>
      </c>
      <c r="K16" s="6">
        <v>23.75</v>
      </c>
      <c r="L16" s="24">
        <v>19</v>
      </c>
      <c r="M16" s="3">
        <v>118.75</v>
      </c>
      <c r="N16" s="37" t="s">
        <v>32</v>
      </c>
      <c r="O16" s="10">
        <v>23.75</v>
      </c>
    </row>
    <row r="17" spans="1:15" x14ac:dyDescent="0.25">
      <c r="A17" s="2" t="s">
        <v>45</v>
      </c>
      <c r="B17" s="16" t="s">
        <v>35</v>
      </c>
      <c r="C17" s="65">
        <v>1</v>
      </c>
      <c r="D17" s="5">
        <v>150</v>
      </c>
      <c r="E17" s="4" t="s">
        <v>32</v>
      </c>
      <c r="F17" s="25" t="s">
        <v>32</v>
      </c>
      <c r="G17" s="44">
        <f t="shared" si="0"/>
        <v>150</v>
      </c>
      <c r="H17" s="5">
        <v>18.400000000000002</v>
      </c>
      <c r="I17" s="3">
        <v>118.75</v>
      </c>
      <c r="J17" s="37" t="s">
        <v>32</v>
      </c>
      <c r="K17" s="6">
        <v>23.75</v>
      </c>
      <c r="L17" s="24">
        <v>19</v>
      </c>
      <c r="M17" s="3">
        <v>118.75</v>
      </c>
      <c r="N17" s="37" t="s">
        <v>32</v>
      </c>
      <c r="O17" s="10">
        <v>23.75</v>
      </c>
    </row>
    <row r="18" spans="1:15" x14ac:dyDescent="0.25">
      <c r="A18" s="2" t="s">
        <v>46</v>
      </c>
      <c r="B18" s="16" t="s">
        <v>35</v>
      </c>
      <c r="C18" s="65">
        <v>1</v>
      </c>
      <c r="D18" s="5">
        <v>150</v>
      </c>
      <c r="E18" s="4" t="s">
        <v>32</v>
      </c>
      <c r="F18" s="25" t="s">
        <v>32</v>
      </c>
      <c r="G18" s="44">
        <f t="shared" si="0"/>
        <v>150</v>
      </c>
      <c r="H18" s="5">
        <v>18.400000000000002</v>
      </c>
      <c r="I18" s="3">
        <v>118.75</v>
      </c>
      <c r="J18" s="37" t="s">
        <v>32</v>
      </c>
      <c r="K18" s="6">
        <v>23.75</v>
      </c>
      <c r="L18" s="24">
        <v>19</v>
      </c>
      <c r="M18" s="3">
        <v>118.75</v>
      </c>
      <c r="N18" s="37" t="s">
        <v>32</v>
      </c>
      <c r="O18" s="10">
        <v>23.75</v>
      </c>
    </row>
    <row r="19" spans="1:15" x14ac:dyDescent="0.25">
      <c r="A19" s="2" t="s">
        <v>47</v>
      </c>
      <c r="B19" s="16" t="s">
        <v>31</v>
      </c>
      <c r="C19" s="65">
        <v>1</v>
      </c>
      <c r="D19" s="5">
        <v>150</v>
      </c>
      <c r="E19" s="4" t="s">
        <v>32</v>
      </c>
      <c r="F19" s="25" t="s">
        <v>32</v>
      </c>
      <c r="G19" s="44">
        <f t="shared" si="0"/>
        <v>150</v>
      </c>
      <c r="H19" s="5">
        <v>36.800000000000004</v>
      </c>
      <c r="I19" s="3">
        <v>142.5</v>
      </c>
      <c r="J19" s="37" t="s">
        <v>32</v>
      </c>
      <c r="K19" s="6">
        <v>157.69999999999999</v>
      </c>
      <c r="L19" s="24">
        <v>38</v>
      </c>
      <c r="M19" s="3">
        <v>142.5</v>
      </c>
      <c r="N19" s="37" t="s">
        <v>32</v>
      </c>
      <c r="O19" s="10">
        <v>157.69999999999999</v>
      </c>
    </row>
    <row r="20" spans="1:15" ht="15.75" thickBot="1" x14ac:dyDescent="0.3">
      <c r="A20" s="2" t="s">
        <v>48</v>
      </c>
      <c r="B20" s="16" t="s">
        <v>31</v>
      </c>
      <c r="C20" s="65">
        <v>1</v>
      </c>
      <c r="D20" s="5">
        <v>150</v>
      </c>
      <c r="E20" s="27" t="s">
        <v>32</v>
      </c>
      <c r="F20" s="28" t="s">
        <v>32</v>
      </c>
      <c r="G20" s="41">
        <f t="shared" si="0"/>
        <v>150</v>
      </c>
      <c r="H20" s="23">
        <v>73.600000000000009</v>
      </c>
      <c r="I20" s="3">
        <v>190</v>
      </c>
      <c r="J20" s="38" t="s">
        <v>32</v>
      </c>
      <c r="K20" s="6">
        <v>157.69999999999999</v>
      </c>
      <c r="L20" s="24">
        <v>76</v>
      </c>
      <c r="M20" s="3">
        <v>190</v>
      </c>
      <c r="N20" s="38" t="s">
        <v>32</v>
      </c>
      <c r="O20" s="10">
        <v>157.69999999999999</v>
      </c>
    </row>
    <row r="21" spans="1:15" ht="46.5" customHeight="1" x14ac:dyDescent="0.25"/>
    <row r="22" spans="1:15" ht="46.5" customHeight="1" x14ac:dyDescent="0.25"/>
    <row r="23" spans="1:15" ht="51.75" customHeight="1" x14ac:dyDescent="0.25"/>
    <row r="29" spans="1:15" x14ac:dyDescent="0.25">
      <c r="A29" s="15"/>
    </row>
    <row r="30" spans="1:15" x14ac:dyDescent="0.25">
      <c r="A30" s="15"/>
    </row>
    <row r="31" spans="1:15" x14ac:dyDescent="0.25">
      <c r="A31" s="15"/>
    </row>
    <row r="32" spans="1:15" x14ac:dyDescent="0.25">
      <c r="A32" s="15"/>
    </row>
    <row r="33" spans="1:1" x14ac:dyDescent="0.25">
      <c r="A33" s="15"/>
    </row>
    <row r="34" spans="1:1" x14ac:dyDescent="0.25">
      <c r="A34" s="15"/>
    </row>
  </sheetData>
  <autoFilter ref="A4:O23" xr:uid="{00000000-0009-0000-0000-000000000000}"/>
  <mergeCells count="2">
    <mergeCell ref="D3:G3"/>
    <mergeCell ref="H3:O3"/>
  </mergeCells>
  <conditionalFormatting sqref="B5:C20">
    <cfRule type="cellIs" dxfId="25" priority="1" operator="equal">
      <formula>0</formula>
    </cfRule>
  </conditionalFormatting>
  <conditionalFormatting sqref="D5:G5">
    <cfRule type="cellIs" dxfId="24" priority="9" operator="equal">
      <formula>0</formula>
    </cfRule>
  </conditionalFormatting>
  <conditionalFormatting sqref="E6:F20">
    <cfRule type="cellIs" dxfId="23" priority="14" operator="equal">
      <formula>0</formula>
    </cfRule>
  </conditionalFormatting>
  <conditionalFormatting sqref="H6:O6">
    <cfRule type="cellIs" dxfId="22" priority="5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4CF6-87F2-4B6C-812A-C0AA12A4E708}">
  <sheetPr>
    <pageSetUpPr fitToPage="1"/>
  </sheetPr>
  <dimension ref="A1:O34"/>
  <sheetViews>
    <sheetView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66.7109375" customWidth="1"/>
    <col min="2" max="2" width="20.42578125" bestFit="1" customWidth="1"/>
    <col min="3" max="3" width="11.28515625" style="64" customWidth="1"/>
    <col min="4" max="15" width="16.28515625" customWidth="1"/>
  </cols>
  <sheetData>
    <row r="1" spans="1:15" ht="21" x14ac:dyDescent="0.35">
      <c r="A1" s="68" t="s">
        <v>129</v>
      </c>
    </row>
    <row r="2" spans="1:15" ht="19.5" customHeight="1" thickBot="1" x14ac:dyDescent="0.3">
      <c r="H2" s="14"/>
      <c r="I2" s="14"/>
      <c r="J2" s="14"/>
      <c r="K2" s="14"/>
      <c r="L2" s="14"/>
      <c r="M2" s="14"/>
      <c r="N2" s="14"/>
      <c r="O2" s="14"/>
    </row>
    <row r="3" spans="1:15" ht="25.5" customHeight="1" thickBot="1" x14ac:dyDescent="0.4">
      <c r="D3" s="110" t="s">
        <v>0</v>
      </c>
      <c r="E3" s="111"/>
      <c r="F3" s="111"/>
      <c r="G3" s="112"/>
      <c r="H3" s="110" t="s">
        <v>3</v>
      </c>
      <c r="I3" s="111"/>
      <c r="J3" s="111"/>
      <c r="K3" s="111"/>
      <c r="L3" s="111"/>
      <c r="M3" s="111"/>
      <c r="N3" s="111"/>
      <c r="O3" s="112"/>
    </row>
    <row r="4" spans="1:15" s="60" customFormat="1" ht="90.75" thickBot="1" x14ac:dyDescent="0.3">
      <c r="A4" s="61" t="s">
        <v>101</v>
      </c>
      <c r="B4" s="61" t="s">
        <v>4</v>
      </c>
      <c r="C4" s="61" t="s">
        <v>5</v>
      </c>
      <c r="D4" s="62" t="s">
        <v>6</v>
      </c>
      <c r="E4" s="58" t="s">
        <v>7</v>
      </c>
      <c r="F4" s="59" t="s">
        <v>8</v>
      </c>
      <c r="G4" s="63" t="s">
        <v>9</v>
      </c>
      <c r="H4" s="56" t="s">
        <v>20</v>
      </c>
      <c r="I4" s="57" t="s">
        <v>21</v>
      </c>
      <c r="J4" s="58" t="s">
        <v>22</v>
      </c>
      <c r="K4" s="59" t="s">
        <v>23</v>
      </c>
      <c r="L4" s="56" t="s">
        <v>24</v>
      </c>
      <c r="M4" s="57" t="s">
        <v>25</v>
      </c>
      <c r="N4" s="58" t="s">
        <v>26</v>
      </c>
      <c r="O4" s="59" t="s">
        <v>27</v>
      </c>
    </row>
    <row r="5" spans="1:15" x14ac:dyDescent="0.25">
      <c r="A5" s="2" t="s">
        <v>28</v>
      </c>
      <c r="B5" s="16" t="s">
        <v>29</v>
      </c>
      <c r="C5" s="65">
        <v>1</v>
      </c>
      <c r="D5" s="42"/>
      <c r="E5" s="26"/>
      <c r="F5" s="33"/>
      <c r="G5" s="43"/>
      <c r="H5" s="11">
        <v>0.38279999999999997</v>
      </c>
      <c r="I5" s="12">
        <v>1.4784000000000002</v>
      </c>
      <c r="J5" s="18">
        <v>0.35639999999999999</v>
      </c>
      <c r="K5" s="45">
        <v>0.46199999999999997</v>
      </c>
      <c r="L5" s="48">
        <v>0.38279999999999997</v>
      </c>
      <c r="M5" s="12">
        <v>1.4784000000000002</v>
      </c>
      <c r="N5" s="12">
        <v>0.35639999999999999</v>
      </c>
      <c r="O5" s="45">
        <v>0.46199999999999997</v>
      </c>
    </row>
    <row r="6" spans="1:15" x14ac:dyDescent="0.25">
      <c r="A6" s="2" t="s">
        <v>30</v>
      </c>
      <c r="B6" s="16" t="s">
        <v>31</v>
      </c>
      <c r="C6" s="65">
        <v>1</v>
      </c>
      <c r="D6" s="5">
        <v>150</v>
      </c>
      <c r="E6" s="4" t="s">
        <v>32</v>
      </c>
      <c r="F6" s="25" t="s">
        <v>32</v>
      </c>
      <c r="G6" s="44">
        <f t="shared" ref="G6:G20" si="0">IFERROR(D6*C6,0)</f>
        <v>150</v>
      </c>
      <c r="H6" s="46" t="s">
        <v>32</v>
      </c>
      <c r="I6" s="29" t="s">
        <v>32</v>
      </c>
      <c r="J6" s="29" t="s">
        <v>32</v>
      </c>
      <c r="K6" s="47" t="s">
        <v>32</v>
      </c>
      <c r="L6" s="46" t="s">
        <v>32</v>
      </c>
      <c r="M6" s="29" t="s">
        <v>32</v>
      </c>
      <c r="N6" s="29" t="s">
        <v>32</v>
      </c>
      <c r="O6" s="47" t="s">
        <v>32</v>
      </c>
    </row>
    <row r="7" spans="1:15" x14ac:dyDescent="0.25">
      <c r="A7" s="2" t="s">
        <v>34</v>
      </c>
      <c r="B7" s="16" t="s">
        <v>35</v>
      </c>
      <c r="C7" s="65">
        <v>1</v>
      </c>
      <c r="D7" s="5">
        <v>150</v>
      </c>
      <c r="E7" s="4" t="s">
        <v>32</v>
      </c>
      <c r="F7" s="25" t="s">
        <v>32</v>
      </c>
      <c r="G7" s="44">
        <f t="shared" si="0"/>
        <v>150</v>
      </c>
      <c r="H7" s="9">
        <v>92</v>
      </c>
      <c r="I7" s="3">
        <v>161</v>
      </c>
      <c r="J7" s="37" t="s">
        <v>32</v>
      </c>
      <c r="K7" s="6">
        <v>23</v>
      </c>
      <c r="L7" s="24">
        <v>92</v>
      </c>
      <c r="M7" s="3">
        <v>161</v>
      </c>
      <c r="N7" s="37" t="s">
        <v>32</v>
      </c>
      <c r="O7" s="10">
        <v>23</v>
      </c>
    </row>
    <row r="8" spans="1:15" x14ac:dyDescent="0.25">
      <c r="A8" s="2" t="s">
        <v>36</v>
      </c>
      <c r="B8" s="16" t="s">
        <v>35</v>
      </c>
      <c r="C8" s="65">
        <v>1</v>
      </c>
      <c r="D8" s="5">
        <v>150</v>
      </c>
      <c r="E8" s="4" t="s">
        <v>32</v>
      </c>
      <c r="F8" s="25" t="s">
        <v>32</v>
      </c>
      <c r="G8" s="44">
        <f t="shared" si="0"/>
        <v>150</v>
      </c>
      <c r="H8" s="9">
        <v>147.20000000000002</v>
      </c>
      <c r="I8" s="3">
        <v>230</v>
      </c>
      <c r="J8" s="37" t="s">
        <v>32</v>
      </c>
      <c r="K8" s="6">
        <v>23</v>
      </c>
      <c r="L8" s="24">
        <v>147.20000000000002</v>
      </c>
      <c r="M8" s="3">
        <v>230</v>
      </c>
      <c r="N8" s="37" t="s">
        <v>32</v>
      </c>
      <c r="O8" s="10">
        <v>23</v>
      </c>
    </row>
    <row r="9" spans="1:15" x14ac:dyDescent="0.25">
      <c r="A9" s="2" t="s">
        <v>37</v>
      </c>
      <c r="B9" s="16" t="s">
        <v>35</v>
      </c>
      <c r="C9" s="65">
        <v>1</v>
      </c>
      <c r="D9" s="5">
        <v>150</v>
      </c>
      <c r="E9" s="4" t="s">
        <v>32</v>
      </c>
      <c r="F9" s="25" t="s">
        <v>32</v>
      </c>
      <c r="G9" s="44">
        <f t="shared" si="0"/>
        <v>150</v>
      </c>
      <c r="H9" s="9">
        <v>36.800000000000004</v>
      </c>
      <c r="I9" s="3">
        <v>138</v>
      </c>
      <c r="J9" s="37" t="s">
        <v>32</v>
      </c>
      <c r="K9" s="6">
        <v>450.8</v>
      </c>
      <c r="L9" s="24">
        <v>36.800000000000004</v>
      </c>
      <c r="M9" s="3">
        <v>138</v>
      </c>
      <c r="N9" s="37" t="s">
        <v>32</v>
      </c>
      <c r="O9" s="10">
        <v>450.8</v>
      </c>
    </row>
    <row r="10" spans="1:15" x14ac:dyDescent="0.25">
      <c r="A10" s="2" t="s">
        <v>38</v>
      </c>
      <c r="B10" s="16" t="s">
        <v>35</v>
      </c>
      <c r="C10" s="65">
        <v>1</v>
      </c>
      <c r="D10" s="5">
        <v>150</v>
      </c>
      <c r="E10" s="4" t="s">
        <v>32</v>
      </c>
      <c r="F10" s="25" t="s">
        <v>32</v>
      </c>
      <c r="G10" s="44">
        <f t="shared" si="0"/>
        <v>150</v>
      </c>
      <c r="H10" s="9">
        <v>36.800000000000004</v>
      </c>
      <c r="I10" s="3">
        <v>138</v>
      </c>
      <c r="J10" s="37" t="s">
        <v>32</v>
      </c>
      <c r="K10" s="6">
        <v>64.400000000000006</v>
      </c>
      <c r="L10" s="24">
        <v>36.800000000000004</v>
      </c>
      <c r="M10" s="3">
        <v>138</v>
      </c>
      <c r="N10" s="37" t="s">
        <v>32</v>
      </c>
      <c r="O10" s="10">
        <v>64.400000000000006</v>
      </c>
    </row>
    <row r="11" spans="1:15" x14ac:dyDescent="0.25">
      <c r="A11" s="2" t="s">
        <v>39</v>
      </c>
      <c r="B11" s="16" t="s">
        <v>35</v>
      </c>
      <c r="C11" s="65">
        <v>1</v>
      </c>
      <c r="D11" s="5">
        <v>150</v>
      </c>
      <c r="E11" s="4" t="s">
        <v>32</v>
      </c>
      <c r="F11" s="25" t="s">
        <v>32</v>
      </c>
      <c r="G11" s="44">
        <f t="shared" si="0"/>
        <v>150</v>
      </c>
      <c r="H11" s="9">
        <v>36.800000000000004</v>
      </c>
      <c r="I11" s="3">
        <v>138</v>
      </c>
      <c r="J11" s="37" t="s">
        <v>32</v>
      </c>
      <c r="K11" s="6">
        <v>450.8</v>
      </c>
      <c r="L11" s="24">
        <v>36.800000000000004</v>
      </c>
      <c r="M11" s="3">
        <v>138</v>
      </c>
      <c r="N11" s="37" t="s">
        <v>32</v>
      </c>
      <c r="O11" s="10">
        <v>450.8</v>
      </c>
    </row>
    <row r="12" spans="1:15" x14ac:dyDescent="0.25">
      <c r="A12" s="2" t="s">
        <v>40</v>
      </c>
      <c r="B12" s="16" t="s">
        <v>35</v>
      </c>
      <c r="C12" s="65">
        <v>1</v>
      </c>
      <c r="D12" s="5">
        <v>150</v>
      </c>
      <c r="E12" s="4" t="s">
        <v>32</v>
      </c>
      <c r="F12" s="25" t="s">
        <v>32</v>
      </c>
      <c r="G12" s="44">
        <f t="shared" si="0"/>
        <v>150</v>
      </c>
      <c r="H12" s="9">
        <v>36.800000000000004</v>
      </c>
      <c r="I12" s="3">
        <v>138</v>
      </c>
      <c r="J12" s="37" t="s">
        <v>32</v>
      </c>
      <c r="K12" s="6">
        <v>115</v>
      </c>
      <c r="L12" s="24">
        <v>36.800000000000004</v>
      </c>
      <c r="M12" s="3">
        <v>138</v>
      </c>
      <c r="N12" s="37" t="s">
        <v>32</v>
      </c>
      <c r="O12" s="10">
        <v>115</v>
      </c>
    </row>
    <row r="13" spans="1:15" x14ac:dyDescent="0.25">
      <c r="A13" s="2" t="s">
        <v>41</v>
      </c>
      <c r="B13" s="16" t="s">
        <v>35</v>
      </c>
      <c r="C13" s="65">
        <v>1</v>
      </c>
      <c r="D13" s="5">
        <v>150</v>
      </c>
      <c r="E13" s="4" t="s">
        <v>32</v>
      </c>
      <c r="F13" s="25" t="s">
        <v>32</v>
      </c>
      <c r="G13" s="44">
        <f t="shared" si="0"/>
        <v>150</v>
      </c>
      <c r="H13" s="9">
        <v>18.400000000000002</v>
      </c>
      <c r="I13" s="3">
        <v>115</v>
      </c>
      <c r="J13" s="37" t="s">
        <v>32</v>
      </c>
      <c r="K13" s="6">
        <v>23</v>
      </c>
      <c r="L13" s="24">
        <v>18.400000000000002</v>
      </c>
      <c r="M13" s="3">
        <v>115</v>
      </c>
      <c r="N13" s="37" t="s">
        <v>32</v>
      </c>
      <c r="O13" s="10">
        <v>23</v>
      </c>
    </row>
    <row r="14" spans="1:15" x14ac:dyDescent="0.25">
      <c r="A14" s="2" t="s">
        <v>42</v>
      </c>
      <c r="B14" s="16" t="s">
        <v>35</v>
      </c>
      <c r="C14" s="65">
        <v>1</v>
      </c>
      <c r="D14" s="5">
        <v>150</v>
      </c>
      <c r="E14" s="4" t="s">
        <v>32</v>
      </c>
      <c r="F14" s="25" t="s">
        <v>32</v>
      </c>
      <c r="G14" s="44">
        <f t="shared" si="0"/>
        <v>150</v>
      </c>
      <c r="H14" s="9">
        <v>18.400000000000002</v>
      </c>
      <c r="I14" s="3">
        <v>115</v>
      </c>
      <c r="J14" s="37" t="s">
        <v>32</v>
      </c>
      <c r="K14" s="6">
        <v>23</v>
      </c>
      <c r="L14" s="24">
        <v>18.400000000000002</v>
      </c>
      <c r="M14" s="3">
        <v>115</v>
      </c>
      <c r="N14" s="37" t="s">
        <v>32</v>
      </c>
      <c r="O14" s="10">
        <v>23</v>
      </c>
    </row>
    <row r="15" spans="1:15" x14ac:dyDescent="0.25">
      <c r="A15" s="2" t="s">
        <v>43</v>
      </c>
      <c r="B15" s="16" t="s">
        <v>35</v>
      </c>
      <c r="C15" s="65">
        <v>1</v>
      </c>
      <c r="D15" s="5">
        <v>150</v>
      </c>
      <c r="E15" s="4" t="s">
        <v>32</v>
      </c>
      <c r="F15" s="25" t="s">
        <v>32</v>
      </c>
      <c r="G15" s="44">
        <f t="shared" si="0"/>
        <v>150</v>
      </c>
      <c r="H15" s="9">
        <v>18.400000000000002</v>
      </c>
      <c r="I15" s="3">
        <v>115</v>
      </c>
      <c r="J15" s="37" t="s">
        <v>32</v>
      </c>
      <c r="K15" s="6">
        <v>23</v>
      </c>
      <c r="L15" s="24">
        <v>18.400000000000002</v>
      </c>
      <c r="M15" s="3">
        <v>115</v>
      </c>
      <c r="N15" s="37" t="s">
        <v>32</v>
      </c>
      <c r="O15" s="10">
        <v>23</v>
      </c>
    </row>
    <row r="16" spans="1:15" x14ac:dyDescent="0.25">
      <c r="A16" s="2" t="s">
        <v>44</v>
      </c>
      <c r="B16" s="16" t="s">
        <v>35</v>
      </c>
      <c r="C16" s="65">
        <v>1</v>
      </c>
      <c r="D16" s="5">
        <v>150</v>
      </c>
      <c r="E16" s="4" t="s">
        <v>32</v>
      </c>
      <c r="F16" s="25" t="s">
        <v>32</v>
      </c>
      <c r="G16" s="44">
        <f t="shared" si="0"/>
        <v>150</v>
      </c>
      <c r="H16" s="9">
        <v>18.400000000000002</v>
      </c>
      <c r="I16" s="3">
        <v>115</v>
      </c>
      <c r="J16" s="37" t="s">
        <v>32</v>
      </c>
      <c r="K16" s="6">
        <v>23</v>
      </c>
      <c r="L16" s="24">
        <v>18.400000000000002</v>
      </c>
      <c r="M16" s="3">
        <v>115</v>
      </c>
      <c r="N16" s="37" t="s">
        <v>32</v>
      </c>
      <c r="O16" s="10">
        <v>23</v>
      </c>
    </row>
    <row r="17" spans="1:15" x14ac:dyDescent="0.25">
      <c r="A17" s="2" t="s">
        <v>45</v>
      </c>
      <c r="B17" s="16" t="s">
        <v>35</v>
      </c>
      <c r="C17" s="65">
        <v>1</v>
      </c>
      <c r="D17" s="5">
        <v>150</v>
      </c>
      <c r="E17" s="4" t="s">
        <v>32</v>
      </c>
      <c r="F17" s="25" t="s">
        <v>32</v>
      </c>
      <c r="G17" s="44">
        <f t="shared" si="0"/>
        <v>150</v>
      </c>
      <c r="H17" s="9">
        <v>18.400000000000002</v>
      </c>
      <c r="I17" s="3">
        <v>115</v>
      </c>
      <c r="J17" s="37" t="s">
        <v>32</v>
      </c>
      <c r="K17" s="6">
        <v>23</v>
      </c>
      <c r="L17" s="24">
        <v>18.400000000000002</v>
      </c>
      <c r="M17" s="3">
        <v>115</v>
      </c>
      <c r="N17" s="37" t="s">
        <v>32</v>
      </c>
      <c r="O17" s="10">
        <v>23</v>
      </c>
    </row>
    <row r="18" spans="1:15" x14ac:dyDescent="0.25">
      <c r="A18" s="2" t="s">
        <v>46</v>
      </c>
      <c r="B18" s="16" t="s">
        <v>35</v>
      </c>
      <c r="C18" s="65">
        <v>1</v>
      </c>
      <c r="D18" s="5">
        <v>150</v>
      </c>
      <c r="E18" s="4" t="s">
        <v>32</v>
      </c>
      <c r="F18" s="25" t="s">
        <v>32</v>
      </c>
      <c r="G18" s="44">
        <f t="shared" si="0"/>
        <v>150</v>
      </c>
      <c r="H18" s="9">
        <v>18.400000000000002</v>
      </c>
      <c r="I18" s="3">
        <v>115</v>
      </c>
      <c r="J18" s="37" t="s">
        <v>32</v>
      </c>
      <c r="K18" s="6">
        <v>23</v>
      </c>
      <c r="L18" s="24">
        <v>18.400000000000002</v>
      </c>
      <c r="M18" s="3">
        <v>115</v>
      </c>
      <c r="N18" s="37" t="s">
        <v>32</v>
      </c>
      <c r="O18" s="10">
        <v>23</v>
      </c>
    </row>
    <row r="19" spans="1:15" x14ac:dyDescent="0.25">
      <c r="A19" s="2" t="s">
        <v>47</v>
      </c>
      <c r="B19" s="16" t="s">
        <v>31</v>
      </c>
      <c r="C19" s="65">
        <v>1</v>
      </c>
      <c r="D19" s="5">
        <v>150</v>
      </c>
      <c r="E19" s="4" t="s">
        <v>32</v>
      </c>
      <c r="F19" s="25" t="s">
        <v>32</v>
      </c>
      <c r="G19" s="44">
        <f t="shared" si="0"/>
        <v>150</v>
      </c>
      <c r="H19" s="9">
        <v>36.800000000000004</v>
      </c>
      <c r="I19" s="3">
        <v>138</v>
      </c>
      <c r="J19" s="37" t="s">
        <v>32</v>
      </c>
      <c r="K19" s="6">
        <v>152.72</v>
      </c>
      <c r="L19" s="24">
        <v>36.800000000000004</v>
      </c>
      <c r="M19" s="3">
        <v>138</v>
      </c>
      <c r="N19" s="37" t="s">
        <v>32</v>
      </c>
      <c r="O19" s="10">
        <v>152.72</v>
      </c>
    </row>
    <row r="20" spans="1:15" ht="15.75" thickBot="1" x14ac:dyDescent="0.3">
      <c r="A20" s="2" t="s">
        <v>48</v>
      </c>
      <c r="B20" s="16" t="s">
        <v>31</v>
      </c>
      <c r="C20" s="65">
        <v>1</v>
      </c>
      <c r="D20" s="5">
        <v>150</v>
      </c>
      <c r="E20" s="27" t="s">
        <v>32</v>
      </c>
      <c r="F20" s="28" t="s">
        <v>32</v>
      </c>
      <c r="G20" s="41">
        <f t="shared" si="0"/>
        <v>150</v>
      </c>
      <c r="H20" s="9">
        <v>73.600000000000009</v>
      </c>
      <c r="I20" s="3">
        <v>184</v>
      </c>
      <c r="J20" s="38" t="s">
        <v>32</v>
      </c>
      <c r="K20" s="6">
        <v>152.72</v>
      </c>
      <c r="L20" s="24">
        <v>73.600000000000009</v>
      </c>
      <c r="M20" s="3">
        <v>184</v>
      </c>
      <c r="N20" s="38" t="s">
        <v>32</v>
      </c>
      <c r="O20" s="10">
        <v>152.72</v>
      </c>
    </row>
    <row r="21" spans="1:15" ht="46.5" customHeight="1" x14ac:dyDescent="0.25"/>
    <row r="22" spans="1:15" ht="46.5" customHeight="1" x14ac:dyDescent="0.25"/>
    <row r="23" spans="1:15" ht="51.75" customHeight="1" x14ac:dyDescent="0.25"/>
    <row r="29" spans="1:15" x14ac:dyDescent="0.25">
      <c r="A29" s="15"/>
    </row>
    <row r="30" spans="1:15" x14ac:dyDescent="0.25">
      <c r="A30" s="15"/>
    </row>
    <row r="31" spans="1:15" x14ac:dyDescent="0.25">
      <c r="A31" s="15"/>
    </row>
    <row r="32" spans="1:15" x14ac:dyDescent="0.25">
      <c r="A32" s="15"/>
    </row>
    <row r="33" spans="1:1" x14ac:dyDescent="0.25">
      <c r="A33" s="15"/>
    </row>
    <row r="34" spans="1:1" x14ac:dyDescent="0.25">
      <c r="A34" s="15"/>
    </row>
  </sheetData>
  <autoFilter ref="A4:O23" xr:uid="{00000000-0009-0000-0000-000000000000}"/>
  <mergeCells count="2">
    <mergeCell ref="D3:G3"/>
    <mergeCell ref="H3:O3"/>
  </mergeCells>
  <conditionalFormatting sqref="B5:C20">
    <cfRule type="cellIs" dxfId="21" priority="1" operator="equal">
      <formula>0</formula>
    </cfRule>
  </conditionalFormatting>
  <conditionalFormatting sqref="D5:G5">
    <cfRule type="cellIs" dxfId="20" priority="9" operator="equal">
      <formula>0</formula>
    </cfRule>
  </conditionalFormatting>
  <conditionalFormatting sqref="E6:F20">
    <cfRule type="cellIs" dxfId="19" priority="14" operator="equal">
      <formula>0</formula>
    </cfRule>
  </conditionalFormatting>
  <conditionalFormatting sqref="H6:O6">
    <cfRule type="cellIs" dxfId="18" priority="3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55CE4-1A06-4A72-A149-ECF7062D500E}">
  <sheetPr>
    <pageSetUpPr fitToPage="1"/>
  </sheetPr>
  <dimension ref="A1:J46"/>
  <sheetViews>
    <sheetView topLeftCell="A6" zoomScaleNormal="100" workbookViewId="0">
      <selection activeCell="F5" sqref="F5"/>
    </sheetView>
  </sheetViews>
  <sheetFormatPr defaultRowHeight="15" x14ac:dyDescent="0.25"/>
  <cols>
    <col min="1" max="1" width="66.7109375" customWidth="1"/>
    <col min="2" max="2" width="20.42578125" bestFit="1" customWidth="1"/>
    <col min="3" max="3" width="11.28515625" customWidth="1"/>
    <col min="4" max="10" width="16.28515625" customWidth="1"/>
  </cols>
  <sheetData>
    <row r="1" spans="1:10" ht="21" x14ac:dyDescent="0.35">
      <c r="A1" s="68" t="s">
        <v>100</v>
      </c>
    </row>
    <row r="2" spans="1:10" ht="19.5" customHeight="1" thickBot="1" x14ac:dyDescent="0.3"/>
    <row r="3" spans="1:10" ht="25.5" customHeight="1" thickBot="1" x14ac:dyDescent="0.4">
      <c r="D3" s="110" t="s">
        <v>0</v>
      </c>
      <c r="E3" s="111"/>
      <c r="F3" s="112"/>
      <c r="G3" s="111" t="s">
        <v>1</v>
      </c>
      <c r="H3" s="111"/>
      <c r="I3" s="111"/>
      <c r="J3" s="112"/>
    </row>
    <row r="4" spans="1:10" ht="90.75" thickBot="1" x14ac:dyDescent="0.3">
      <c r="A4" s="67" t="s">
        <v>102</v>
      </c>
      <c r="B4" s="1" t="s">
        <v>4</v>
      </c>
      <c r="C4" s="1" t="s">
        <v>5</v>
      </c>
      <c r="D4" s="35" t="s">
        <v>51</v>
      </c>
      <c r="E4" s="49" t="s">
        <v>52</v>
      </c>
      <c r="F4" s="34" t="s">
        <v>106</v>
      </c>
      <c r="G4" s="35" t="s">
        <v>53</v>
      </c>
      <c r="H4" s="49" t="s">
        <v>54</v>
      </c>
      <c r="I4" s="35" t="s">
        <v>55</v>
      </c>
      <c r="J4" s="49" t="s">
        <v>56</v>
      </c>
    </row>
    <row r="5" spans="1:10" ht="15.75" thickBot="1" x14ac:dyDescent="0.3">
      <c r="A5" s="2" t="s">
        <v>62</v>
      </c>
      <c r="B5" s="17" t="s">
        <v>31</v>
      </c>
      <c r="C5" s="66">
        <v>1</v>
      </c>
      <c r="D5" s="32">
        <v>150</v>
      </c>
      <c r="E5" s="36" t="s">
        <v>32</v>
      </c>
      <c r="F5" s="39">
        <f t="shared" ref="F5:F32" si="0">IFERROR(D5*C5,0)</f>
        <v>150</v>
      </c>
      <c r="G5" s="9">
        <v>441</v>
      </c>
      <c r="H5" s="6">
        <v>112</v>
      </c>
      <c r="I5" s="9">
        <f>(C5*G5)</f>
        <v>441</v>
      </c>
      <c r="J5" s="6">
        <f t="shared" ref="J5:J25" si="1">+(C5*H5)</f>
        <v>112</v>
      </c>
    </row>
    <row r="6" spans="1:10" ht="15.75" thickBot="1" x14ac:dyDescent="0.3">
      <c r="A6" s="2" t="s">
        <v>63</v>
      </c>
      <c r="B6" s="17" t="s">
        <v>31</v>
      </c>
      <c r="C6" s="66">
        <v>1</v>
      </c>
      <c r="D6" s="32">
        <v>150</v>
      </c>
      <c r="E6" s="30" t="s">
        <v>32</v>
      </c>
      <c r="F6" s="40">
        <f t="shared" si="0"/>
        <v>150</v>
      </c>
      <c r="G6" s="9">
        <v>441</v>
      </c>
      <c r="H6" s="6">
        <v>112</v>
      </c>
      <c r="I6" s="9">
        <f t="shared" ref="I6:I32" si="2">(C6*G6)</f>
        <v>441</v>
      </c>
      <c r="J6" s="6">
        <f t="shared" si="1"/>
        <v>112</v>
      </c>
    </row>
    <row r="7" spans="1:10" ht="15.75" thickBot="1" x14ac:dyDescent="0.3">
      <c r="A7" s="2" t="s">
        <v>64</v>
      </c>
      <c r="B7" s="17" t="s">
        <v>31</v>
      </c>
      <c r="C7" s="66">
        <v>1</v>
      </c>
      <c r="D7" s="32">
        <v>150</v>
      </c>
      <c r="E7" s="30" t="s">
        <v>32</v>
      </c>
      <c r="F7" s="40">
        <f t="shared" si="0"/>
        <v>150</v>
      </c>
      <c r="G7" s="9">
        <v>441</v>
      </c>
      <c r="H7" s="6">
        <v>112</v>
      </c>
      <c r="I7" s="9">
        <f t="shared" si="2"/>
        <v>441</v>
      </c>
      <c r="J7" s="6">
        <f t="shared" si="1"/>
        <v>112</v>
      </c>
    </row>
    <row r="8" spans="1:10" ht="15.75" thickBot="1" x14ac:dyDescent="0.3">
      <c r="A8" s="2" t="s">
        <v>65</v>
      </c>
      <c r="B8" s="17" t="s">
        <v>31</v>
      </c>
      <c r="C8" s="66">
        <v>1</v>
      </c>
      <c r="D8" s="32">
        <v>150</v>
      </c>
      <c r="E8" s="30" t="s">
        <v>32</v>
      </c>
      <c r="F8" s="40">
        <f t="shared" si="0"/>
        <v>150</v>
      </c>
      <c r="G8" s="9">
        <v>441</v>
      </c>
      <c r="H8" s="6">
        <v>112</v>
      </c>
      <c r="I8" s="9">
        <f t="shared" si="2"/>
        <v>441</v>
      </c>
      <c r="J8" s="6">
        <f t="shared" si="1"/>
        <v>112</v>
      </c>
    </row>
    <row r="9" spans="1:10" ht="15.75" thickBot="1" x14ac:dyDescent="0.3">
      <c r="A9" s="2" t="s">
        <v>66</v>
      </c>
      <c r="B9" s="17" t="s">
        <v>31</v>
      </c>
      <c r="C9" s="66">
        <v>1</v>
      </c>
      <c r="D9" s="32">
        <v>150</v>
      </c>
      <c r="E9" s="30" t="s">
        <v>32</v>
      </c>
      <c r="F9" s="40">
        <f t="shared" si="0"/>
        <v>150</v>
      </c>
      <c r="G9" s="9">
        <v>441</v>
      </c>
      <c r="H9" s="6">
        <v>112</v>
      </c>
      <c r="I9" s="9">
        <f t="shared" si="2"/>
        <v>441</v>
      </c>
      <c r="J9" s="6">
        <f t="shared" si="1"/>
        <v>112</v>
      </c>
    </row>
    <row r="10" spans="1:10" ht="15.75" thickBot="1" x14ac:dyDescent="0.3">
      <c r="A10" s="2" t="s">
        <v>67</v>
      </c>
      <c r="B10" s="17" t="s">
        <v>31</v>
      </c>
      <c r="C10" s="66">
        <v>1</v>
      </c>
      <c r="D10" s="32">
        <v>150</v>
      </c>
      <c r="E10" s="30" t="s">
        <v>32</v>
      </c>
      <c r="F10" s="40">
        <f t="shared" si="0"/>
        <v>150</v>
      </c>
      <c r="G10" s="9">
        <v>441</v>
      </c>
      <c r="H10" s="6">
        <v>112</v>
      </c>
      <c r="I10" s="9">
        <f t="shared" si="2"/>
        <v>441</v>
      </c>
      <c r="J10" s="6">
        <f t="shared" si="1"/>
        <v>112</v>
      </c>
    </row>
    <row r="11" spans="1:10" ht="15.75" thickBot="1" x14ac:dyDescent="0.3">
      <c r="A11" s="2" t="s">
        <v>68</v>
      </c>
      <c r="B11" s="17" t="s">
        <v>31</v>
      </c>
      <c r="C11" s="66">
        <v>1</v>
      </c>
      <c r="D11" s="32">
        <v>150</v>
      </c>
      <c r="E11" s="30" t="s">
        <v>32</v>
      </c>
      <c r="F11" s="40">
        <f t="shared" si="0"/>
        <v>150</v>
      </c>
      <c r="G11" s="9">
        <v>441</v>
      </c>
      <c r="H11" s="6">
        <v>112</v>
      </c>
      <c r="I11" s="9">
        <f t="shared" si="2"/>
        <v>441</v>
      </c>
      <c r="J11" s="6">
        <f t="shared" si="1"/>
        <v>112</v>
      </c>
    </row>
    <row r="12" spans="1:10" ht="15.75" thickBot="1" x14ac:dyDescent="0.3">
      <c r="A12" s="2" t="s">
        <v>69</v>
      </c>
      <c r="B12" s="17" t="s">
        <v>31</v>
      </c>
      <c r="C12" s="66">
        <v>1</v>
      </c>
      <c r="D12" s="32">
        <v>150</v>
      </c>
      <c r="E12" s="30" t="s">
        <v>32</v>
      </c>
      <c r="F12" s="40">
        <f t="shared" si="0"/>
        <v>150</v>
      </c>
      <c r="G12" s="9">
        <v>441</v>
      </c>
      <c r="H12" s="6">
        <v>112</v>
      </c>
      <c r="I12" s="9">
        <f t="shared" si="2"/>
        <v>441</v>
      </c>
      <c r="J12" s="6">
        <f t="shared" si="1"/>
        <v>112</v>
      </c>
    </row>
    <row r="13" spans="1:10" ht="15.75" thickBot="1" x14ac:dyDescent="0.3">
      <c r="A13" s="2" t="s">
        <v>70</v>
      </c>
      <c r="B13" s="17" t="s">
        <v>31</v>
      </c>
      <c r="C13" s="66">
        <v>1</v>
      </c>
      <c r="D13" s="32">
        <v>150</v>
      </c>
      <c r="E13" s="30" t="s">
        <v>32</v>
      </c>
      <c r="F13" s="40">
        <f t="shared" si="0"/>
        <v>150</v>
      </c>
      <c r="G13" s="9">
        <v>441</v>
      </c>
      <c r="H13" s="6">
        <v>112</v>
      </c>
      <c r="I13" s="9">
        <f t="shared" si="2"/>
        <v>441</v>
      </c>
      <c r="J13" s="6">
        <f t="shared" si="1"/>
        <v>112</v>
      </c>
    </row>
    <row r="14" spans="1:10" ht="15.75" thickBot="1" x14ac:dyDescent="0.3">
      <c r="A14" s="2" t="s">
        <v>71</v>
      </c>
      <c r="B14" s="16" t="s">
        <v>35</v>
      </c>
      <c r="C14" s="66">
        <v>1</v>
      </c>
      <c r="D14" s="32">
        <v>150</v>
      </c>
      <c r="E14" s="30" t="s">
        <v>32</v>
      </c>
      <c r="F14" s="40">
        <f t="shared" si="0"/>
        <v>150</v>
      </c>
      <c r="G14" s="9">
        <v>441</v>
      </c>
      <c r="H14" s="6">
        <v>112</v>
      </c>
      <c r="I14" s="9">
        <f t="shared" si="2"/>
        <v>441</v>
      </c>
      <c r="J14" s="6">
        <f t="shared" si="1"/>
        <v>112</v>
      </c>
    </row>
    <row r="15" spans="1:10" ht="15.75" thickBot="1" x14ac:dyDescent="0.3">
      <c r="A15" s="2" t="s">
        <v>72</v>
      </c>
      <c r="B15" s="17" t="s">
        <v>31</v>
      </c>
      <c r="C15" s="66">
        <v>1</v>
      </c>
      <c r="D15" s="32">
        <v>150</v>
      </c>
      <c r="E15" s="30" t="s">
        <v>32</v>
      </c>
      <c r="F15" s="40">
        <f t="shared" si="0"/>
        <v>150</v>
      </c>
      <c r="G15" s="9">
        <v>441</v>
      </c>
      <c r="H15" s="6">
        <v>112</v>
      </c>
      <c r="I15" s="9">
        <f t="shared" si="2"/>
        <v>441</v>
      </c>
      <c r="J15" s="6">
        <f t="shared" si="1"/>
        <v>112</v>
      </c>
    </row>
    <row r="16" spans="1:10" ht="15.75" thickBot="1" x14ac:dyDescent="0.3">
      <c r="A16" s="2" t="s">
        <v>73</v>
      </c>
      <c r="B16" s="17" t="s">
        <v>31</v>
      </c>
      <c r="C16" s="66">
        <v>1</v>
      </c>
      <c r="D16" s="32">
        <v>150</v>
      </c>
      <c r="E16" s="30" t="s">
        <v>32</v>
      </c>
      <c r="F16" s="40">
        <f t="shared" si="0"/>
        <v>150</v>
      </c>
      <c r="G16" s="9">
        <v>441</v>
      </c>
      <c r="H16" s="6">
        <v>112</v>
      </c>
      <c r="I16" s="9">
        <f t="shared" si="2"/>
        <v>441</v>
      </c>
      <c r="J16" s="6">
        <f t="shared" si="1"/>
        <v>112</v>
      </c>
    </row>
    <row r="17" spans="1:10" ht="15.75" thickBot="1" x14ac:dyDescent="0.3">
      <c r="A17" s="2" t="s">
        <v>74</v>
      </c>
      <c r="B17" s="17" t="s">
        <v>31</v>
      </c>
      <c r="C17" s="66">
        <v>1</v>
      </c>
      <c r="D17" s="32">
        <v>150</v>
      </c>
      <c r="E17" s="30" t="s">
        <v>32</v>
      </c>
      <c r="F17" s="40">
        <f t="shared" si="0"/>
        <v>150</v>
      </c>
      <c r="G17" s="9">
        <v>244.99999999999997</v>
      </c>
      <c r="H17" s="6">
        <v>112</v>
      </c>
      <c r="I17" s="9">
        <f t="shared" si="2"/>
        <v>244.99999999999997</v>
      </c>
      <c r="J17" s="6">
        <f t="shared" si="1"/>
        <v>112</v>
      </c>
    </row>
    <row r="18" spans="1:10" ht="15.75" thickBot="1" x14ac:dyDescent="0.3">
      <c r="A18" s="2" t="s">
        <v>75</v>
      </c>
      <c r="B18" s="17" t="s">
        <v>31</v>
      </c>
      <c r="C18" s="66">
        <v>1</v>
      </c>
      <c r="D18" s="32">
        <v>150</v>
      </c>
      <c r="E18" s="30" t="s">
        <v>32</v>
      </c>
      <c r="F18" s="40">
        <f t="shared" si="0"/>
        <v>150</v>
      </c>
      <c r="G18" s="9">
        <v>441</v>
      </c>
      <c r="H18" s="6">
        <v>112</v>
      </c>
      <c r="I18" s="9">
        <f t="shared" si="2"/>
        <v>441</v>
      </c>
      <c r="J18" s="6">
        <f t="shared" si="1"/>
        <v>112</v>
      </c>
    </row>
    <row r="19" spans="1:10" ht="15.75" thickBot="1" x14ac:dyDescent="0.3">
      <c r="A19" s="2" t="s">
        <v>76</v>
      </c>
      <c r="B19" s="17" t="s">
        <v>31</v>
      </c>
      <c r="C19" s="66">
        <v>1</v>
      </c>
      <c r="D19" s="32">
        <v>150</v>
      </c>
      <c r="E19" s="30" t="s">
        <v>32</v>
      </c>
      <c r="F19" s="40">
        <f t="shared" si="0"/>
        <v>150</v>
      </c>
      <c r="G19" s="9">
        <v>441</v>
      </c>
      <c r="H19" s="6">
        <v>112</v>
      </c>
      <c r="I19" s="9">
        <f t="shared" si="2"/>
        <v>441</v>
      </c>
      <c r="J19" s="6">
        <f t="shared" si="1"/>
        <v>112</v>
      </c>
    </row>
    <row r="20" spans="1:10" ht="15.75" thickBot="1" x14ac:dyDescent="0.3">
      <c r="A20" s="2" t="s">
        <v>77</v>
      </c>
      <c r="B20" s="17" t="s">
        <v>31</v>
      </c>
      <c r="C20" s="66">
        <v>1</v>
      </c>
      <c r="D20" s="32">
        <v>150</v>
      </c>
      <c r="E20" s="30" t="s">
        <v>32</v>
      </c>
      <c r="F20" s="40">
        <f t="shared" si="0"/>
        <v>150</v>
      </c>
      <c r="G20" s="9">
        <v>441</v>
      </c>
      <c r="H20" s="6">
        <v>112</v>
      </c>
      <c r="I20" s="9">
        <f t="shared" si="2"/>
        <v>441</v>
      </c>
      <c r="J20" s="6">
        <f t="shared" si="1"/>
        <v>112</v>
      </c>
    </row>
    <row r="21" spans="1:10" ht="15.75" thickBot="1" x14ac:dyDescent="0.3">
      <c r="A21" s="2" t="s">
        <v>78</v>
      </c>
      <c r="B21" s="17" t="s">
        <v>31</v>
      </c>
      <c r="C21" s="66">
        <v>1</v>
      </c>
      <c r="D21" s="32">
        <v>150</v>
      </c>
      <c r="E21" s="30" t="s">
        <v>32</v>
      </c>
      <c r="F21" s="40">
        <f t="shared" si="0"/>
        <v>150</v>
      </c>
      <c r="G21" s="9">
        <v>441</v>
      </c>
      <c r="H21" s="6">
        <v>112</v>
      </c>
      <c r="I21" s="9">
        <f t="shared" si="2"/>
        <v>441</v>
      </c>
      <c r="J21" s="6">
        <f t="shared" si="1"/>
        <v>112</v>
      </c>
    </row>
    <row r="22" spans="1:10" ht="15.75" thickBot="1" x14ac:dyDescent="0.3">
      <c r="A22" s="2" t="s">
        <v>79</v>
      </c>
      <c r="B22" s="17" t="s">
        <v>31</v>
      </c>
      <c r="C22" s="66">
        <v>1</v>
      </c>
      <c r="D22" s="32">
        <v>150</v>
      </c>
      <c r="E22" s="30" t="s">
        <v>32</v>
      </c>
      <c r="F22" s="40">
        <f t="shared" si="0"/>
        <v>150</v>
      </c>
      <c r="G22" s="9">
        <v>244.99999999999997</v>
      </c>
      <c r="H22" s="6">
        <v>112</v>
      </c>
      <c r="I22" s="9">
        <f t="shared" si="2"/>
        <v>244.99999999999997</v>
      </c>
      <c r="J22" s="6">
        <f t="shared" si="1"/>
        <v>112</v>
      </c>
    </row>
    <row r="23" spans="1:10" ht="15.75" thickBot="1" x14ac:dyDescent="0.3">
      <c r="A23" s="2" t="s">
        <v>80</v>
      </c>
      <c r="B23" s="17" t="s">
        <v>31</v>
      </c>
      <c r="C23" s="66">
        <v>1</v>
      </c>
      <c r="D23" s="32">
        <v>150</v>
      </c>
      <c r="E23" s="30" t="s">
        <v>32</v>
      </c>
      <c r="F23" s="40">
        <f t="shared" si="0"/>
        <v>150</v>
      </c>
      <c r="G23" s="9">
        <v>244.99999999999997</v>
      </c>
      <c r="H23" s="6">
        <v>112</v>
      </c>
      <c r="I23" s="9">
        <f t="shared" si="2"/>
        <v>244.99999999999997</v>
      </c>
      <c r="J23" s="6">
        <f t="shared" si="1"/>
        <v>112</v>
      </c>
    </row>
    <row r="24" spans="1:10" ht="15.75" thickBot="1" x14ac:dyDescent="0.3">
      <c r="A24" s="2" t="s">
        <v>81</v>
      </c>
      <c r="B24" s="17" t="s">
        <v>31</v>
      </c>
      <c r="C24" s="66">
        <v>1</v>
      </c>
      <c r="D24" s="32">
        <v>150</v>
      </c>
      <c r="E24" s="30" t="s">
        <v>32</v>
      </c>
      <c r="F24" s="40">
        <f t="shared" si="0"/>
        <v>150</v>
      </c>
      <c r="G24" s="9">
        <v>441</v>
      </c>
      <c r="H24" s="6">
        <v>112</v>
      </c>
      <c r="I24" s="9">
        <f t="shared" si="2"/>
        <v>441</v>
      </c>
      <c r="J24" s="6">
        <f t="shared" si="1"/>
        <v>112</v>
      </c>
    </row>
    <row r="25" spans="1:10" ht="15.75" thickBot="1" x14ac:dyDescent="0.3">
      <c r="A25" s="2" t="s">
        <v>82</v>
      </c>
      <c r="B25" s="17" t="s">
        <v>31</v>
      </c>
      <c r="C25" s="66">
        <v>1</v>
      </c>
      <c r="D25" s="32">
        <v>150</v>
      </c>
      <c r="E25" s="30" t="s">
        <v>32</v>
      </c>
      <c r="F25" s="40">
        <f t="shared" si="0"/>
        <v>150</v>
      </c>
      <c r="G25" s="9">
        <v>441</v>
      </c>
      <c r="H25" s="6">
        <v>112</v>
      </c>
      <c r="I25" s="9">
        <f t="shared" si="2"/>
        <v>441</v>
      </c>
      <c r="J25" s="6">
        <f t="shared" si="1"/>
        <v>112</v>
      </c>
    </row>
    <row r="26" spans="1:10" ht="15.75" thickBot="1" x14ac:dyDescent="0.3">
      <c r="A26" s="2" t="s">
        <v>83</v>
      </c>
      <c r="B26" s="17" t="s">
        <v>31</v>
      </c>
      <c r="C26" s="66">
        <v>1</v>
      </c>
      <c r="D26" s="32">
        <v>150</v>
      </c>
      <c r="E26" s="30" t="s">
        <v>32</v>
      </c>
      <c r="F26" s="40">
        <f t="shared" si="0"/>
        <v>150</v>
      </c>
      <c r="G26" s="9">
        <v>244.99999999999997</v>
      </c>
      <c r="H26" s="30" t="s">
        <v>32</v>
      </c>
      <c r="I26" s="9">
        <f t="shared" si="2"/>
        <v>244.99999999999997</v>
      </c>
      <c r="J26" s="30" t="s">
        <v>32</v>
      </c>
    </row>
    <row r="27" spans="1:10" ht="15.75" thickBot="1" x14ac:dyDescent="0.3">
      <c r="A27" s="2" t="s">
        <v>84</v>
      </c>
      <c r="B27" s="17" t="s">
        <v>31</v>
      </c>
      <c r="C27" s="66">
        <v>1</v>
      </c>
      <c r="D27" s="32">
        <v>150</v>
      </c>
      <c r="E27" s="30" t="s">
        <v>32</v>
      </c>
      <c r="F27" s="40">
        <f t="shared" si="0"/>
        <v>150</v>
      </c>
      <c r="G27" s="9">
        <v>244.99999999999997</v>
      </c>
      <c r="H27" s="6">
        <v>112</v>
      </c>
      <c r="I27" s="9">
        <f t="shared" si="2"/>
        <v>244.99999999999997</v>
      </c>
      <c r="J27" s="6">
        <f>+(C27*H27)</f>
        <v>112</v>
      </c>
    </row>
    <row r="28" spans="1:10" ht="15.75" thickBot="1" x14ac:dyDescent="0.3">
      <c r="A28" s="2" t="s">
        <v>85</v>
      </c>
      <c r="B28" s="17" t="s">
        <v>31</v>
      </c>
      <c r="C28" s="66">
        <v>1</v>
      </c>
      <c r="D28" s="32">
        <v>150</v>
      </c>
      <c r="E28" s="30" t="s">
        <v>32</v>
      </c>
      <c r="F28" s="40">
        <f t="shared" si="0"/>
        <v>150</v>
      </c>
      <c r="G28" s="9">
        <v>244.99999999999997</v>
      </c>
      <c r="H28" s="30" t="s">
        <v>32</v>
      </c>
      <c r="I28" s="9">
        <f t="shared" si="2"/>
        <v>244.99999999999997</v>
      </c>
      <c r="J28" s="30" t="s">
        <v>32</v>
      </c>
    </row>
    <row r="29" spans="1:10" ht="15.75" thickBot="1" x14ac:dyDescent="0.3">
      <c r="A29" s="2" t="s">
        <v>86</v>
      </c>
      <c r="B29" s="17" t="s">
        <v>31</v>
      </c>
      <c r="C29" s="66">
        <v>1</v>
      </c>
      <c r="D29" s="32">
        <v>150</v>
      </c>
      <c r="E29" s="30" t="s">
        <v>32</v>
      </c>
      <c r="F29" s="40">
        <f t="shared" si="0"/>
        <v>150</v>
      </c>
      <c r="G29" s="9">
        <v>122.49999999999999</v>
      </c>
      <c r="H29" s="30" t="s">
        <v>32</v>
      </c>
      <c r="I29" s="9">
        <f t="shared" si="2"/>
        <v>122.49999999999999</v>
      </c>
      <c r="J29" s="30" t="s">
        <v>32</v>
      </c>
    </row>
    <row r="30" spans="1:10" ht="15.75" thickBot="1" x14ac:dyDescent="0.3">
      <c r="A30" s="2" t="s">
        <v>87</v>
      </c>
      <c r="B30" s="17" t="s">
        <v>31</v>
      </c>
      <c r="C30" s="66">
        <v>1</v>
      </c>
      <c r="D30" s="32">
        <v>150</v>
      </c>
      <c r="E30" s="30" t="s">
        <v>32</v>
      </c>
      <c r="F30" s="40">
        <f t="shared" si="0"/>
        <v>150</v>
      </c>
      <c r="G30" s="9">
        <v>441</v>
      </c>
      <c r="H30" s="6">
        <v>112</v>
      </c>
      <c r="I30" s="9">
        <f t="shared" si="2"/>
        <v>441</v>
      </c>
      <c r="J30" s="6">
        <f>+(C30*H30)</f>
        <v>112</v>
      </c>
    </row>
    <row r="31" spans="1:10" ht="15.75" thickBot="1" x14ac:dyDescent="0.3">
      <c r="A31" s="2" t="s">
        <v>88</v>
      </c>
      <c r="B31" s="17" t="s">
        <v>31</v>
      </c>
      <c r="C31" s="66">
        <v>1</v>
      </c>
      <c r="D31" s="32">
        <v>150</v>
      </c>
      <c r="E31" s="30" t="s">
        <v>32</v>
      </c>
      <c r="F31" s="40">
        <f t="shared" si="0"/>
        <v>150</v>
      </c>
      <c r="G31" s="9">
        <v>441</v>
      </c>
      <c r="H31" s="6">
        <v>112</v>
      </c>
      <c r="I31" s="9">
        <f t="shared" si="2"/>
        <v>441</v>
      </c>
      <c r="J31" s="6">
        <f>+(C31*H31)</f>
        <v>112</v>
      </c>
    </row>
    <row r="32" spans="1:10" ht="15.75" thickBot="1" x14ac:dyDescent="0.3">
      <c r="A32" s="2" t="s">
        <v>89</v>
      </c>
      <c r="B32" s="17" t="s">
        <v>31</v>
      </c>
      <c r="C32" s="66">
        <v>1</v>
      </c>
      <c r="D32" s="32">
        <v>150</v>
      </c>
      <c r="E32" s="31" t="s">
        <v>32</v>
      </c>
      <c r="F32" s="41">
        <f t="shared" si="0"/>
        <v>150</v>
      </c>
      <c r="G32" s="23">
        <v>441</v>
      </c>
      <c r="H32" s="8">
        <v>112</v>
      </c>
      <c r="I32" s="9">
        <f t="shared" si="2"/>
        <v>441</v>
      </c>
      <c r="J32" s="8">
        <f>+(C32*H32)</f>
        <v>112</v>
      </c>
    </row>
    <row r="34" spans="1:1" ht="46.5" customHeight="1" x14ac:dyDescent="0.25"/>
    <row r="35" spans="1:1" ht="51.75" customHeight="1" x14ac:dyDescent="0.25"/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</sheetData>
  <mergeCells count="2">
    <mergeCell ref="D3:F3"/>
    <mergeCell ref="G3:J3"/>
  </mergeCells>
  <conditionalFormatting sqref="B5:E32">
    <cfRule type="cellIs" dxfId="17" priority="25" operator="equal">
      <formula>0</formula>
    </cfRule>
  </conditionalFormatting>
  <conditionalFormatting sqref="E5:E31">
    <cfRule type="cellIs" dxfId="16" priority="27" operator="equal">
      <formula>0</formula>
    </cfRule>
  </conditionalFormatting>
  <conditionalFormatting sqref="H26">
    <cfRule type="cellIs" dxfId="15" priority="15" operator="equal">
      <formula>0</formula>
    </cfRule>
  </conditionalFormatting>
  <conditionalFormatting sqref="H28:H29">
    <cfRule type="cellIs" dxfId="14" priority="13" operator="equal">
      <formula>0</formula>
    </cfRule>
  </conditionalFormatting>
  <conditionalFormatting sqref="J26">
    <cfRule type="cellIs" dxfId="13" priority="3" operator="equal">
      <formula>0</formula>
    </cfRule>
  </conditionalFormatting>
  <conditionalFormatting sqref="J28:J29">
    <cfRule type="cellIs" dxfId="12" priority="1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zoomScaleNormal="100" workbookViewId="0">
      <selection activeCell="H19" sqref="H19"/>
    </sheetView>
  </sheetViews>
  <sheetFormatPr defaultRowHeight="15" x14ac:dyDescent="0.25"/>
  <cols>
    <col min="1" max="1" width="66.7109375" customWidth="1"/>
    <col min="2" max="2" width="20.42578125" bestFit="1" customWidth="1"/>
    <col min="3" max="3" width="11.28515625" customWidth="1"/>
    <col min="4" max="10" width="16.28515625" customWidth="1"/>
  </cols>
  <sheetData>
    <row r="1" spans="1:10" ht="21" x14ac:dyDescent="0.35">
      <c r="A1" s="68" t="s">
        <v>100</v>
      </c>
    </row>
    <row r="2" spans="1:10" ht="19.5" customHeight="1" thickBot="1" x14ac:dyDescent="0.3"/>
    <row r="3" spans="1:10" ht="25.5" customHeight="1" thickBot="1" x14ac:dyDescent="0.4">
      <c r="D3" s="110" t="s">
        <v>0</v>
      </c>
      <c r="E3" s="111"/>
      <c r="F3" s="112"/>
      <c r="G3" s="111" t="s">
        <v>49</v>
      </c>
      <c r="H3" s="111"/>
      <c r="I3" s="111"/>
      <c r="J3" s="112"/>
    </row>
    <row r="4" spans="1:10" ht="90.75" thickBot="1" x14ac:dyDescent="0.3">
      <c r="A4" s="67" t="s">
        <v>102</v>
      </c>
      <c r="B4" s="1" t="s">
        <v>4</v>
      </c>
      <c r="C4" s="1" t="s">
        <v>5</v>
      </c>
      <c r="D4" s="35" t="s">
        <v>51</v>
      </c>
      <c r="E4" s="49" t="s">
        <v>52</v>
      </c>
      <c r="F4" s="34" t="s">
        <v>106</v>
      </c>
      <c r="G4" s="35" t="s">
        <v>57</v>
      </c>
      <c r="H4" s="49" t="s">
        <v>52</v>
      </c>
      <c r="I4" s="35" t="s">
        <v>58</v>
      </c>
      <c r="J4" s="49" t="s">
        <v>59</v>
      </c>
    </row>
    <row r="5" spans="1:10" ht="15.75" thickBot="1" x14ac:dyDescent="0.3">
      <c r="A5" s="2" t="s">
        <v>62</v>
      </c>
      <c r="B5" s="17" t="s">
        <v>31</v>
      </c>
      <c r="C5" s="66">
        <v>1</v>
      </c>
      <c r="D5" s="32">
        <v>150</v>
      </c>
      <c r="E5" s="36" t="s">
        <v>32</v>
      </c>
      <c r="F5" s="39">
        <f t="shared" ref="F5:F32" si="0">IFERROR(D5*C5,0)</f>
        <v>150</v>
      </c>
      <c r="G5" s="3">
        <v>405.72</v>
      </c>
      <c r="H5" s="19">
        <v>106.39999999999999</v>
      </c>
      <c r="I5" s="5">
        <v>418.95</v>
      </c>
      <c r="J5" s="10">
        <v>106.39999999999999</v>
      </c>
    </row>
    <row r="6" spans="1:10" ht="15.75" thickBot="1" x14ac:dyDescent="0.3">
      <c r="A6" s="2" t="s">
        <v>63</v>
      </c>
      <c r="B6" s="17" t="s">
        <v>31</v>
      </c>
      <c r="C6" s="66">
        <v>1</v>
      </c>
      <c r="D6" s="32">
        <v>150</v>
      </c>
      <c r="E6" s="30" t="s">
        <v>32</v>
      </c>
      <c r="F6" s="40">
        <f t="shared" si="0"/>
        <v>150</v>
      </c>
      <c r="G6" s="3">
        <v>405.72</v>
      </c>
      <c r="H6" s="19">
        <v>106.39999999999999</v>
      </c>
      <c r="I6" s="5">
        <v>418.95</v>
      </c>
      <c r="J6" s="10">
        <v>106.39999999999999</v>
      </c>
    </row>
    <row r="7" spans="1:10" ht="15.75" thickBot="1" x14ac:dyDescent="0.3">
      <c r="A7" s="2" t="s">
        <v>64</v>
      </c>
      <c r="B7" s="17" t="s">
        <v>31</v>
      </c>
      <c r="C7" s="66">
        <v>1</v>
      </c>
      <c r="D7" s="32">
        <v>150</v>
      </c>
      <c r="E7" s="30" t="s">
        <v>32</v>
      </c>
      <c r="F7" s="40">
        <f t="shared" si="0"/>
        <v>150</v>
      </c>
      <c r="G7" s="3">
        <v>405.72</v>
      </c>
      <c r="H7" s="19">
        <v>106.39999999999999</v>
      </c>
      <c r="I7" s="5">
        <v>418.95</v>
      </c>
      <c r="J7" s="10">
        <v>106.39999999999999</v>
      </c>
    </row>
    <row r="8" spans="1:10" ht="15.75" thickBot="1" x14ac:dyDescent="0.3">
      <c r="A8" s="2" t="s">
        <v>65</v>
      </c>
      <c r="B8" s="17" t="s">
        <v>31</v>
      </c>
      <c r="C8" s="66">
        <v>1</v>
      </c>
      <c r="D8" s="32">
        <v>150</v>
      </c>
      <c r="E8" s="30" t="s">
        <v>32</v>
      </c>
      <c r="F8" s="40">
        <f t="shared" si="0"/>
        <v>150</v>
      </c>
      <c r="G8" s="3">
        <v>405.72</v>
      </c>
      <c r="H8" s="19">
        <v>106.39999999999999</v>
      </c>
      <c r="I8" s="5">
        <v>418.95</v>
      </c>
      <c r="J8" s="10">
        <v>106.39999999999999</v>
      </c>
    </row>
    <row r="9" spans="1:10" ht="15.75" thickBot="1" x14ac:dyDescent="0.3">
      <c r="A9" s="2" t="s">
        <v>66</v>
      </c>
      <c r="B9" s="17" t="s">
        <v>31</v>
      </c>
      <c r="C9" s="66">
        <v>1</v>
      </c>
      <c r="D9" s="32">
        <v>150</v>
      </c>
      <c r="E9" s="30" t="s">
        <v>32</v>
      </c>
      <c r="F9" s="40">
        <f t="shared" si="0"/>
        <v>150</v>
      </c>
      <c r="G9" s="3">
        <v>405.72</v>
      </c>
      <c r="H9" s="19">
        <v>106.39999999999999</v>
      </c>
      <c r="I9" s="5">
        <v>418.95</v>
      </c>
      <c r="J9" s="10">
        <v>106.39999999999999</v>
      </c>
    </row>
    <row r="10" spans="1:10" ht="15.75" thickBot="1" x14ac:dyDescent="0.3">
      <c r="A10" s="2" t="s">
        <v>67</v>
      </c>
      <c r="B10" s="17" t="s">
        <v>31</v>
      </c>
      <c r="C10" s="66">
        <v>1</v>
      </c>
      <c r="D10" s="32">
        <v>150</v>
      </c>
      <c r="E10" s="30" t="s">
        <v>32</v>
      </c>
      <c r="F10" s="40">
        <f t="shared" si="0"/>
        <v>150</v>
      </c>
      <c r="G10" s="3">
        <v>405.72</v>
      </c>
      <c r="H10" s="19">
        <v>106.39999999999999</v>
      </c>
      <c r="I10" s="5">
        <v>418.95</v>
      </c>
      <c r="J10" s="10">
        <v>106.39999999999999</v>
      </c>
    </row>
    <row r="11" spans="1:10" ht="15.75" thickBot="1" x14ac:dyDescent="0.3">
      <c r="A11" s="2" t="s">
        <v>68</v>
      </c>
      <c r="B11" s="17" t="s">
        <v>31</v>
      </c>
      <c r="C11" s="66">
        <v>1</v>
      </c>
      <c r="D11" s="32">
        <v>150</v>
      </c>
      <c r="E11" s="30" t="s">
        <v>32</v>
      </c>
      <c r="F11" s="40">
        <f t="shared" si="0"/>
        <v>150</v>
      </c>
      <c r="G11" s="3">
        <v>405.72</v>
      </c>
      <c r="H11" s="19">
        <v>106.39999999999999</v>
      </c>
      <c r="I11" s="5">
        <v>418.95</v>
      </c>
      <c r="J11" s="10">
        <v>106.39999999999999</v>
      </c>
    </row>
    <row r="12" spans="1:10" ht="15.75" thickBot="1" x14ac:dyDescent="0.3">
      <c r="A12" s="2" t="s">
        <v>69</v>
      </c>
      <c r="B12" s="17" t="s">
        <v>31</v>
      </c>
      <c r="C12" s="66">
        <v>1</v>
      </c>
      <c r="D12" s="32">
        <v>150</v>
      </c>
      <c r="E12" s="30" t="s">
        <v>32</v>
      </c>
      <c r="F12" s="40">
        <f t="shared" si="0"/>
        <v>150</v>
      </c>
      <c r="G12" s="3">
        <v>405.72</v>
      </c>
      <c r="H12" s="19">
        <v>106.39999999999999</v>
      </c>
      <c r="I12" s="5">
        <v>418.95</v>
      </c>
      <c r="J12" s="10">
        <v>106.39999999999999</v>
      </c>
    </row>
    <row r="13" spans="1:10" ht="15.75" thickBot="1" x14ac:dyDescent="0.3">
      <c r="A13" s="2" t="s">
        <v>70</v>
      </c>
      <c r="B13" s="17" t="s">
        <v>31</v>
      </c>
      <c r="C13" s="66">
        <v>1</v>
      </c>
      <c r="D13" s="32">
        <v>150</v>
      </c>
      <c r="E13" s="30" t="s">
        <v>32</v>
      </c>
      <c r="F13" s="40">
        <f t="shared" si="0"/>
        <v>150</v>
      </c>
      <c r="G13" s="3">
        <v>405.72</v>
      </c>
      <c r="H13" s="19">
        <v>106.39999999999999</v>
      </c>
      <c r="I13" s="5">
        <v>418.95</v>
      </c>
      <c r="J13" s="10">
        <v>106.39999999999999</v>
      </c>
    </row>
    <row r="14" spans="1:10" ht="15.75" thickBot="1" x14ac:dyDescent="0.3">
      <c r="A14" s="2" t="s">
        <v>71</v>
      </c>
      <c r="B14" s="16" t="s">
        <v>35</v>
      </c>
      <c r="C14" s="66">
        <v>1</v>
      </c>
      <c r="D14" s="32">
        <v>150</v>
      </c>
      <c r="E14" s="30" t="s">
        <v>32</v>
      </c>
      <c r="F14" s="40">
        <f t="shared" si="0"/>
        <v>150</v>
      </c>
      <c r="G14" s="3">
        <v>405.72</v>
      </c>
      <c r="H14" s="19">
        <v>106.39999999999999</v>
      </c>
      <c r="I14" s="5">
        <v>418.95</v>
      </c>
      <c r="J14" s="10">
        <v>106.39999999999999</v>
      </c>
    </row>
    <row r="15" spans="1:10" ht="15.75" thickBot="1" x14ac:dyDescent="0.3">
      <c r="A15" s="2" t="s">
        <v>72</v>
      </c>
      <c r="B15" s="17" t="s">
        <v>31</v>
      </c>
      <c r="C15" s="66">
        <v>1</v>
      </c>
      <c r="D15" s="32">
        <v>150</v>
      </c>
      <c r="E15" s="30" t="s">
        <v>32</v>
      </c>
      <c r="F15" s="40">
        <f t="shared" si="0"/>
        <v>150</v>
      </c>
      <c r="G15" s="3">
        <v>405.72</v>
      </c>
      <c r="H15" s="19">
        <v>106.39999999999999</v>
      </c>
      <c r="I15" s="5">
        <v>418.95</v>
      </c>
      <c r="J15" s="10">
        <v>106.39999999999999</v>
      </c>
    </row>
    <row r="16" spans="1:10" ht="15.75" thickBot="1" x14ac:dyDescent="0.3">
      <c r="A16" s="2" t="s">
        <v>73</v>
      </c>
      <c r="B16" s="17" t="s">
        <v>31</v>
      </c>
      <c r="C16" s="66">
        <v>1</v>
      </c>
      <c r="D16" s="32">
        <v>150</v>
      </c>
      <c r="E16" s="30" t="s">
        <v>32</v>
      </c>
      <c r="F16" s="40">
        <f t="shared" si="0"/>
        <v>150</v>
      </c>
      <c r="G16" s="3">
        <v>405.72</v>
      </c>
      <c r="H16" s="19">
        <v>106.39999999999999</v>
      </c>
      <c r="I16" s="5">
        <v>418.95</v>
      </c>
      <c r="J16" s="10">
        <v>106.39999999999999</v>
      </c>
    </row>
    <row r="17" spans="1:10" ht="15.75" thickBot="1" x14ac:dyDescent="0.3">
      <c r="A17" s="2" t="s">
        <v>74</v>
      </c>
      <c r="B17" s="17" t="s">
        <v>31</v>
      </c>
      <c r="C17" s="66">
        <v>1</v>
      </c>
      <c r="D17" s="32">
        <v>150</v>
      </c>
      <c r="E17" s="30" t="s">
        <v>32</v>
      </c>
      <c r="F17" s="40">
        <f t="shared" si="0"/>
        <v>150</v>
      </c>
      <c r="G17" s="3">
        <v>225.39999999999998</v>
      </c>
      <c r="H17" s="19">
        <v>106.39999999999999</v>
      </c>
      <c r="I17" s="5">
        <v>232.74999999999997</v>
      </c>
      <c r="J17" s="10">
        <v>106.39999999999999</v>
      </c>
    </row>
    <row r="18" spans="1:10" ht="15.75" thickBot="1" x14ac:dyDescent="0.3">
      <c r="A18" s="2" t="s">
        <v>75</v>
      </c>
      <c r="B18" s="17" t="s">
        <v>31</v>
      </c>
      <c r="C18" s="66">
        <v>1</v>
      </c>
      <c r="D18" s="32">
        <v>150</v>
      </c>
      <c r="E18" s="30" t="s">
        <v>32</v>
      </c>
      <c r="F18" s="40">
        <f t="shared" si="0"/>
        <v>150</v>
      </c>
      <c r="G18" s="3">
        <v>405.72</v>
      </c>
      <c r="H18" s="19">
        <v>106.39999999999999</v>
      </c>
      <c r="I18" s="5">
        <v>418.95</v>
      </c>
      <c r="J18" s="10">
        <v>106.39999999999999</v>
      </c>
    </row>
    <row r="19" spans="1:10" ht="15.75" thickBot="1" x14ac:dyDescent="0.3">
      <c r="A19" s="2" t="s">
        <v>76</v>
      </c>
      <c r="B19" s="17" t="s">
        <v>31</v>
      </c>
      <c r="C19" s="66">
        <v>1</v>
      </c>
      <c r="D19" s="32">
        <v>150</v>
      </c>
      <c r="E19" s="30" t="s">
        <v>32</v>
      </c>
      <c r="F19" s="40">
        <f t="shared" si="0"/>
        <v>150</v>
      </c>
      <c r="G19" s="3">
        <v>405.72</v>
      </c>
      <c r="H19" s="19">
        <v>106.39999999999999</v>
      </c>
      <c r="I19" s="5">
        <v>418.95</v>
      </c>
      <c r="J19" s="10">
        <v>106.39999999999999</v>
      </c>
    </row>
    <row r="20" spans="1:10" ht="15.75" thickBot="1" x14ac:dyDescent="0.3">
      <c r="A20" s="2" t="s">
        <v>77</v>
      </c>
      <c r="B20" s="17" t="s">
        <v>31</v>
      </c>
      <c r="C20" s="66">
        <v>1</v>
      </c>
      <c r="D20" s="32">
        <v>150</v>
      </c>
      <c r="E20" s="30" t="s">
        <v>32</v>
      </c>
      <c r="F20" s="40">
        <f t="shared" si="0"/>
        <v>150</v>
      </c>
      <c r="G20" s="3">
        <v>405.72</v>
      </c>
      <c r="H20" s="19">
        <v>106.39999999999999</v>
      </c>
      <c r="I20" s="5">
        <v>418.95</v>
      </c>
      <c r="J20" s="10">
        <v>106.39999999999999</v>
      </c>
    </row>
    <row r="21" spans="1:10" ht="15.75" thickBot="1" x14ac:dyDescent="0.3">
      <c r="A21" s="2" t="s">
        <v>78</v>
      </c>
      <c r="B21" s="17" t="s">
        <v>31</v>
      </c>
      <c r="C21" s="66">
        <v>1</v>
      </c>
      <c r="D21" s="32">
        <v>150</v>
      </c>
      <c r="E21" s="30" t="s">
        <v>32</v>
      </c>
      <c r="F21" s="40">
        <f t="shared" si="0"/>
        <v>150</v>
      </c>
      <c r="G21" s="3">
        <v>405.72</v>
      </c>
      <c r="H21" s="19">
        <v>106.39999999999999</v>
      </c>
      <c r="I21" s="5">
        <v>418.95</v>
      </c>
      <c r="J21" s="10">
        <v>106.39999999999999</v>
      </c>
    </row>
    <row r="22" spans="1:10" ht="15.75" thickBot="1" x14ac:dyDescent="0.3">
      <c r="A22" s="2" t="s">
        <v>79</v>
      </c>
      <c r="B22" s="17" t="s">
        <v>31</v>
      </c>
      <c r="C22" s="66">
        <v>1</v>
      </c>
      <c r="D22" s="32">
        <v>150</v>
      </c>
      <c r="E22" s="30" t="s">
        <v>32</v>
      </c>
      <c r="F22" s="40">
        <f t="shared" si="0"/>
        <v>150</v>
      </c>
      <c r="G22" s="3">
        <v>225.39999999999998</v>
      </c>
      <c r="H22" s="19">
        <v>106.39999999999999</v>
      </c>
      <c r="I22" s="5">
        <v>232.74999999999997</v>
      </c>
      <c r="J22" s="10">
        <v>106.39999999999999</v>
      </c>
    </row>
    <row r="23" spans="1:10" ht="15.75" thickBot="1" x14ac:dyDescent="0.3">
      <c r="A23" s="2" t="s">
        <v>80</v>
      </c>
      <c r="B23" s="17" t="s">
        <v>31</v>
      </c>
      <c r="C23" s="66">
        <v>1</v>
      </c>
      <c r="D23" s="32">
        <v>150</v>
      </c>
      <c r="E23" s="30" t="s">
        <v>32</v>
      </c>
      <c r="F23" s="40">
        <f t="shared" si="0"/>
        <v>150</v>
      </c>
      <c r="G23" s="3">
        <v>225.39999999999998</v>
      </c>
      <c r="H23" s="19">
        <v>106.39999999999999</v>
      </c>
      <c r="I23" s="5">
        <v>232.74999999999997</v>
      </c>
      <c r="J23" s="10">
        <v>106.39999999999999</v>
      </c>
    </row>
    <row r="24" spans="1:10" ht="15.75" thickBot="1" x14ac:dyDescent="0.3">
      <c r="A24" s="2" t="s">
        <v>81</v>
      </c>
      <c r="B24" s="17" t="s">
        <v>31</v>
      </c>
      <c r="C24" s="66">
        <v>1</v>
      </c>
      <c r="D24" s="32">
        <v>150</v>
      </c>
      <c r="E24" s="30" t="s">
        <v>32</v>
      </c>
      <c r="F24" s="40">
        <f t="shared" si="0"/>
        <v>150</v>
      </c>
      <c r="G24" s="3">
        <v>405.72</v>
      </c>
      <c r="H24" s="19">
        <v>106.39999999999999</v>
      </c>
      <c r="I24" s="5">
        <v>418.95</v>
      </c>
      <c r="J24" s="10">
        <v>106.39999999999999</v>
      </c>
    </row>
    <row r="25" spans="1:10" ht="15.75" thickBot="1" x14ac:dyDescent="0.3">
      <c r="A25" s="2" t="s">
        <v>82</v>
      </c>
      <c r="B25" s="17" t="s">
        <v>31</v>
      </c>
      <c r="C25" s="66">
        <v>1</v>
      </c>
      <c r="D25" s="32">
        <v>150</v>
      </c>
      <c r="E25" s="30" t="s">
        <v>32</v>
      </c>
      <c r="F25" s="40">
        <f t="shared" si="0"/>
        <v>150</v>
      </c>
      <c r="G25" s="3">
        <v>405.72</v>
      </c>
      <c r="H25" s="19">
        <v>106.39999999999999</v>
      </c>
      <c r="I25" s="5">
        <v>418.95</v>
      </c>
      <c r="J25" s="10">
        <v>106.39999999999999</v>
      </c>
    </row>
    <row r="26" spans="1:10" ht="15.75" thickBot="1" x14ac:dyDescent="0.3">
      <c r="A26" s="2" t="s">
        <v>83</v>
      </c>
      <c r="B26" s="17" t="s">
        <v>31</v>
      </c>
      <c r="C26" s="66">
        <v>1</v>
      </c>
      <c r="D26" s="32">
        <v>150</v>
      </c>
      <c r="E26" s="30" t="s">
        <v>32</v>
      </c>
      <c r="F26" s="40">
        <f t="shared" si="0"/>
        <v>150</v>
      </c>
      <c r="G26" s="3">
        <v>225.39999999999998</v>
      </c>
      <c r="H26" s="30" t="s">
        <v>32</v>
      </c>
      <c r="I26" s="5">
        <v>232.74999999999997</v>
      </c>
      <c r="J26" s="30" t="s">
        <v>32</v>
      </c>
    </row>
    <row r="27" spans="1:10" ht="15.75" thickBot="1" x14ac:dyDescent="0.3">
      <c r="A27" s="2" t="s">
        <v>84</v>
      </c>
      <c r="B27" s="17" t="s">
        <v>31</v>
      </c>
      <c r="C27" s="66">
        <v>1</v>
      </c>
      <c r="D27" s="32">
        <v>150</v>
      </c>
      <c r="E27" s="30" t="s">
        <v>32</v>
      </c>
      <c r="F27" s="40">
        <f t="shared" si="0"/>
        <v>150</v>
      </c>
      <c r="G27" s="3">
        <v>225.39999999999998</v>
      </c>
      <c r="H27" s="19">
        <v>106.39999999999999</v>
      </c>
      <c r="I27" s="5">
        <v>232.74999999999997</v>
      </c>
      <c r="J27" s="10">
        <v>106.39999999999999</v>
      </c>
    </row>
    <row r="28" spans="1:10" ht="15.75" thickBot="1" x14ac:dyDescent="0.3">
      <c r="A28" s="2" t="s">
        <v>85</v>
      </c>
      <c r="B28" s="17" t="s">
        <v>31</v>
      </c>
      <c r="C28" s="66">
        <v>1</v>
      </c>
      <c r="D28" s="32">
        <v>150</v>
      </c>
      <c r="E28" s="30" t="s">
        <v>32</v>
      </c>
      <c r="F28" s="40">
        <f t="shared" si="0"/>
        <v>150</v>
      </c>
      <c r="G28" s="3">
        <v>225.39999999999998</v>
      </c>
      <c r="H28" s="30" t="s">
        <v>32</v>
      </c>
      <c r="I28" s="5">
        <v>232.74999999999997</v>
      </c>
      <c r="J28" s="30" t="s">
        <v>32</v>
      </c>
    </row>
    <row r="29" spans="1:10" ht="15.75" thickBot="1" x14ac:dyDescent="0.3">
      <c r="A29" s="2" t="s">
        <v>86</v>
      </c>
      <c r="B29" s="17" t="s">
        <v>31</v>
      </c>
      <c r="C29" s="66">
        <v>1</v>
      </c>
      <c r="D29" s="32">
        <v>150</v>
      </c>
      <c r="E29" s="30" t="s">
        <v>32</v>
      </c>
      <c r="F29" s="40">
        <f t="shared" si="0"/>
        <v>150</v>
      </c>
      <c r="G29" s="3">
        <v>112.69999999999999</v>
      </c>
      <c r="H29" s="30" t="s">
        <v>32</v>
      </c>
      <c r="I29" s="5">
        <v>116.37499999999999</v>
      </c>
      <c r="J29" s="30" t="s">
        <v>32</v>
      </c>
    </row>
    <row r="30" spans="1:10" ht="15.75" thickBot="1" x14ac:dyDescent="0.3">
      <c r="A30" s="2" t="s">
        <v>87</v>
      </c>
      <c r="B30" s="17" t="s">
        <v>31</v>
      </c>
      <c r="C30" s="66">
        <v>1</v>
      </c>
      <c r="D30" s="32">
        <v>150</v>
      </c>
      <c r="E30" s="30" t="s">
        <v>32</v>
      </c>
      <c r="F30" s="40">
        <f t="shared" si="0"/>
        <v>150</v>
      </c>
      <c r="G30" s="3">
        <v>405.72</v>
      </c>
      <c r="H30" s="19">
        <v>106.39999999999999</v>
      </c>
      <c r="I30" s="5">
        <v>418.95</v>
      </c>
      <c r="J30" s="10">
        <v>106.39999999999999</v>
      </c>
    </row>
    <row r="31" spans="1:10" ht="15.75" thickBot="1" x14ac:dyDescent="0.3">
      <c r="A31" s="2" t="s">
        <v>88</v>
      </c>
      <c r="B31" s="17" t="s">
        <v>31</v>
      </c>
      <c r="C31" s="66">
        <v>1</v>
      </c>
      <c r="D31" s="32">
        <v>150</v>
      </c>
      <c r="E31" s="30" t="s">
        <v>32</v>
      </c>
      <c r="F31" s="40">
        <f t="shared" si="0"/>
        <v>150</v>
      </c>
      <c r="G31" s="3">
        <v>405.72</v>
      </c>
      <c r="H31" s="19">
        <v>106.39999999999999</v>
      </c>
      <c r="I31" s="5">
        <v>418.95</v>
      </c>
      <c r="J31" s="10">
        <v>106.39999999999999</v>
      </c>
    </row>
    <row r="32" spans="1:10" ht="15.75" thickBot="1" x14ac:dyDescent="0.3">
      <c r="A32" s="2" t="s">
        <v>89</v>
      </c>
      <c r="B32" s="17" t="s">
        <v>31</v>
      </c>
      <c r="C32" s="66">
        <v>1</v>
      </c>
      <c r="D32" s="32">
        <v>150</v>
      </c>
      <c r="E32" s="31" t="s">
        <v>32</v>
      </c>
      <c r="F32" s="41">
        <f t="shared" si="0"/>
        <v>150</v>
      </c>
      <c r="G32" s="7">
        <v>405.72</v>
      </c>
      <c r="H32" s="19">
        <v>106.39999999999999</v>
      </c>
      <c r="I32" s="5">
        <v>418.95</v>
      </c>
      <c r="J32" s="10">
        <v>106.39999999999999</v>
      </c>
    </row>
    <row r="34" spans="1:1" ht="46.5" customHeight="1" x14ac:dyDescent="0.25"/>
    <row r="35" spans="1:1" ht="51.75" customHeight="1" x14ac:dyDescent="0.25"/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</sheetData>
  <mergeCells count="2">
    <mergeCell ref="D3:F3"/>
    <mergeCell ref="G3:J3"/>
  </mergeCells>
  <conditionalFormatting sqref="B5:E32">
    <cfRule type="cellIs" dxfId="11" priority="41" operator="equal">
      <formula>0</formula>
    </cfRule>
  </conditionalFormatting>
  <conditionalFormatting sqref="E5:E31">
    <cfRule type="cellIs" dxfId="10" priority="48" operator="equal">
      <formula>0</formula>
    </cfRule>
  </conditionalFormatting>
  <conditionalFormatting sqref="H26">
    <cfRule type="cellIs" dxfId="9" priority="19" operator="equal">
      <formula>0</formula>
    </cfRule>
  </conditionalFormatting>
  <conditionalFormatting sqref="H28:H29">
    <cfRule type="cellIs" dxfId="8" priority="17" operator="equal">
      <formula>0</formula>
    </cfRule>
  </conditionalFormatting>
  <conditionalFormatting sqref="J26">
    <cfRule type="cellIs" dxfId="7" priority="29" operator="equal">
      <formula>0</formula>
    </cfRule>
  </conditionalFormatting>
  <conditionalFormatting sqref="J28:J29">
    <cfRule type="cellIs" dxfId="6" priority="31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20D0-F418-4765-9270-71EC39DC8D7F}">
  <sheetPr>
    <pageSetUpPr fitToPage="1"/>
  </sheetPr>
  <dimension ref="A1:J46"/>
  <sheetViews>
    <sheetView zoomScaleNormal="100" workbookViewId="0"/>
  </sheetViews>
  <sheetFormatPr defaultRowHeight="15" x14ac:dyDescent="0.25"/>
  <cols>
    <col min="1" max="1" width="66.7109375" customWidth="1"/>
    <col min="2" max="2" width="20.42578125" bestFit="1" customWidth="1"/>
    <col min="3" max="3" width="11.28515625" customWidth="1"/>
    <col min="4" max="10" width="16.28515625" customWidth="1"/>
  </cols>
  <sheetData>
    <row r="1" spans="1:10" ht="21" x14ac:dyDescent="0.35">
      <c r="A1" s="68" t="s">
        <v>100</v>
      </c>
    </row>
    <row r="2" spans="1:10" ht="19.5" customHeight="1" thickBot="1" x14ac:dyDescent="0.3"/>
    <row r="3" spans="1:10" ht="25.5" customHeight="1" thickBot="1" x14ac:dyDescent="0.4">
      <c r="D3" s="110" t="s">
        <v>0</v>
      </c>
      <c r="E3" s="111"/>
      <c r="F3" s="112"/>
      <c r="G3" s="111" t="s">
        <v>50</v>
      </c>
      <c r="H3" s="111"/>
      <c r="I3" s="111"/>
      <c r="J3" s="112"/>
    </row>
    <row r="4" spans="1:10" ht="90.75" thickBot="1" x14ac:dyDescent="0.3">
      <c r="A4" s="67" t="s">
        <v>102</v>
      </c>
      <c r="B4" s="1" t="s">
        <v>4</v>
      </c>
      <c r="C4" s="1" t="s">
        <v>5</v>
      </c>
      <c r="D4" s="35" t="s">
        <v>51</v>
      </c>
      <c r="E4" s="49" t="s">
        <v>52</v>
      </c>
      <c r="F4" s="34" t="s">
        <v>106</v>
      </c>
      <c r="G4" s="35" t="s">
        <v>60</v>
      </c>
      <c r="H4" s="49" t="s">
        <v>52</v>
      </c>
      <c r="I4" s="35" t="s">
        <v>61</v>
      </c>
      <c r="J4" s="49" t="s">
        <v>27</v>
      </c>
    </row>
    <row r="5" spans="1:10" ht="15.75" thickBot="1" x14ac:dyDescent="0.3">
      <c r="A5" s="2" t="s">
        <v>62</v>
      </c>
      <c r="B5" s="17" t="s">
        <v>31</v>
      </c>
      <c r="C5" s="66">
        <v>1</v>
      </c>
      <c r="D5" s="32">
        <v>150</v>
      </c>
      <c r="E5" s="36" t="s">
        <v>32</v>
      </c>
      <c r="F5" s="39">
        <f t="shared" ref="F5:F32" si="0">IFERROR(D5*C5,0)</f>
        <v>150</v>
      </c>
      <c r="G5" s="3">
        <v>405.72</v>
      </c>
      <c r="H5" s="19">
        <v>103.04</v>
      </c>
      <c r="I5" s="5">
        <v>405.72</v>
      </c>
      <c r="J5" s="10">
        <v>103.04</v>
      </c>
    </row>
    <row r="6" spans="1:10" ht="15.75" thickBot="1" x14ac:dyDescent="0.3">
      <c r="A6" s="2" t="s">
        <v>63</v>
      </c>
      <c r="B6" s="17" t="s">
        <v>31</v>
      </c>
      <c r="C6" s="66">
        <v>1</v>
      </c>
      <c r="D6" s="32">
        <v>150</v>
      </c>
      <c r="E6" s="30" t="s">
        <v>32</v>
      </c>
      <c r="F6" s="40">
        <f t="shared" si="0"/>
        <v>150</v>
      </c>
      <c r="G6" s="3">
        <v>405.72</v>
      </c>
      <c r="H6" s="19">
        <v>103.04</v>
      </c>
      <c r="I6" s="5">
        <v>405.72</v>
      </c>
      <c r="J6" s="10">
        <v>103.04</v>
      </c>
    </row>
    <row r="7" spans="1:10" ht="15.75" thickBot="1" x14ac:dyDescent="0.3">
      <c r="A7" s="2" t="s">
        <v>64</v>
      </c>
      <c r="B7" s="17" t="s">
        <v>31</v>
      </c>
      <c r="C7" s="66">
        <v>1</v>
      </c>
      <c r="D7" s="32">
        <v>150</v>
      </c>
      <c r="E7" s="30" t="s">
        <v>32</v>
      </c>
      <c r="F7" s="40">
        <f t="shared" si="0"/>
        <v>150</v>
      </c>
      <c r="G7" s="3">
        <v>405.72</v>
      </c>
      <c r="H7" s="19">
        <v>103.04</v>
      </c>
      <c r="I7" s="5">
        <v>405.72</v>
      </c>
      <c r="J7" s="10">
        <v>103.04</v>
      </c>
    </row>
    <row r="8" spans="1:10" ht="15.75" thickBot="1" x14ac:dyDescent="0.3">
      <c r="A8" s="2" t="s">
        <v>65</v>
      </c>
      <c r="B8" s="17" t="s">
        <v>31</v>
      </c>
      <c r="C8" s="66">
        <v>1</v>
      </c>
      <c r="D8" s="32">
        <v>150</v>
      </c>
      <c r="E8" s="30" t="s">
        <v>32</v>
      </c>
      <c r="F8" s="40">
        <f t="shared" si="0"/>
        <v>150</v>
      </c>
      <c r="G8" s="3">
        <v>405.72</v>
      </c>
      <c r="H8" s="19">
        <v>103.04</v>
      </c>
      <c r="I8" s="5">
        <v>405.72</v>
      </c>
      <c r="J8" s="10">
        <v>103.04</v>
      </c>
    </row>
    <row r="9" spans="1:10" ht="15.75" thickBot="1" x14ac:dyDescent="0.3">
      <c r="A9" s="2" t="s">
        <v>66</v>
      </c>
      <c r="B9" s="17" t="s">
        <v>31</v>
      </c>
      <c r="C9" s="66">
        <v>1</v>
      </c>
      <c r="D9" s="32">
        <v>150</v>
      </c>
      <c r="E9" s="30" t="s">
        <v>32</v>
      </c>
      <c r="F9" s="40">
        <f t="shared" si="0"/>
        <v>150</v>
      </c>
      <c r="G9" s="3">
        <v>405.72</v>
      </c>
      <c r="H9" s="19">
        <v>103.04</v>
      </c>
      <c r="I9" s="5">
        <v>405.72</v>
      </c>
      <c r="J9" s="10">
        <v>103.04</v>
      </c>
    </row>
    <row r="10" spans="1:10" ht="15.75" thickBot="1" x14ac:dyDescent="0.3">
      <c r="A10" s="2" t="s">
        <v>67</v>
      </c>
      <c r="B10" s="17" t="s">
        <v>31</v>
      </c>
      <c r="C10" s="66">
        <v>1</v>
      </c>
      <c r="D10" s="32">
        <v>150</v>
      </c>
      <c r="E10" s="30" t="s">
        <v>32</v>
      </c>
      <c r="F10" s="40">
        <f t="shared" si="0"/>
        <v>150</v>
      </c>
      <c r="G10" s="3">
        <v>405.72</v>
      </c>
      <c r="H10" s="19">
        <v>103.04</v>
      </c>
      <c r="I10" s="5">
        <v>405.72</v>
      </c>
      <c r="J10" s="10">
        <v>103.04</v>
      </c>
    </row>
    <row r="11" spans="1:10" ht="15.75" thickBot="1" x14ac:dyDescent="0.3">
      <c r="A11" s="2" t="s">
        <v>68</v>
      </c>
      <c r="B11" s="17" t="s">
        <v>31</v>
      </c>
      <c r="C11" s="66">
        <v>1</v>
      </c>
      <c r="D11" s="32">
        <v>150</v>
      </c>
      <c r="E11" s="30" t="s">
        <v>32</v>
      </c>
      <c r="F11" s="40">
        <f t="shared" si="0"/>
        <v>150</v>
      </c>
      <c r="G11" s="3">
        <v>405.72</v>
      </c>
      <c r="H11" s="19">
        <v>103.04</v>
      </c>
      <c r="I11" s="5">
        <v>405.72</v>
      </c>
      <c r="J11" s="10">
        <v>103.04</v>
      </c>
    </row>
    <row r="12" spans="1:10" ht="15.75" thickBot="1" x14ac:dyDescent="0.3">
      <c r="A12" s="2" t="s">
        <v>69</v>
      </c>
      <c r="B12" s="17" t="s">
        <v>31</v>
      </c>
      <c r="C12" s="66">
        <v>1</v>
      </c>
      <c r="D12" s="32">
        <v>150</v>
      </c>
      <c r="E12" s="30" t="s">
        <v>32</v>
      </c>
      <c r="F12" s="40">
        <f t="shared" si="0"/>
        <v>150</v>
      </c>
      <c r="G12" s="3">
        <v>405.72</v>
      </c>
      <c r="H12" s="19">
        <v>103.04</v>
      </c>
      <c r="I12" s="5">
        <v>405.72</v>
      </c>
      <c r="J12" s="10">
        <v>103.04</v>
      </c>
    </row>
    <row r="13" spans="1:10" ht="15.75" thickBot="1" x14ac:dyDescent="0.3">
      <c r="A13" s="2" t="s">
        <v>70</v>
      </c>
      <c r="B13" s="17" t="s">
        <v>31</v>
      </c>
      <c r="C13" s="66">
        <v>1</v>
      </c>
      <c r="D13" s="32">
        <v>150</v>
      </c>
      <c r="E13" s="30" t="s">
        <v>32</v>
      </c>
      <c r="F13" s="40">
        <f t="shared" si="0"/>
        <v>150</v>
      </c>
      <c r="G13" s="3">
        <v>405.72</v>
      </c>
      <c r="H13" s="19">
        <v>103.04</v>
      </c>
      <c r="I13" s="5">
        <v>405.72</v>
      </c>
      <c r="J13" s="10">
        <v>103.04</v>
      </c>
    </row>
    <row r="14" spans="1:10" ht="15.75" thickBot="1" x14ac:dyDescent="0.3">
      <c r="A14" s="2" t="s">
        <v>71</v>
      </c>
      <c r="B14" s="16" t="s">
        <v>35</v>
      </c>
      <c r="C14" s="66">
        <v>1</v>
      </c>
      <c r="D14" s="32">
        <v>150</v>
      </c>
      <c r="E14" s="30" t="s">
        <v>32</v>
      </c>
      <c r="F14" s="40">
        <f t="shared" si="0"/>
        <v>150</v>
      </c>
      <c r="G14" s="3">
        <v>405.72</v>
      </c>
      <c r="H14" s="19">
        <v>103.04</v>
      </c>
      <c r="I14" s="5">
        <v>405.72</v>
      </c>
      <c r="J14" s="10">
        <v>103.04</v>
      </c>
    </row>
    <row r="15" spans="1:10" ht="15.75" thickBot="1" x14ac:dyDescent="0.3">
      <c r="A15" s="2" t="s">
        <v>72</v>
      </c>
      <c r="B15" s="17" t="s">
        <v>31</v>
      </c>
      <c r="C15" s="66">
        <v>1</v>
      </c>
      <c r="D15" s="32">
        <v>150</v>
      </c>
      <c r="E15" s="30" t="s">
        <v>32</v>
      </c>
      <c r="F15" s="40">
        <f t="shared" si="0"/>
        <v>150</v>
      </c>
      <c r="G15" s="3">
        <v>405.72</v>
      </c>
      <c r="H15" s="19">
        <v>103.04</v>
      </c>
      <c r="I15" s="5">
        <v>405.72</v>
      </c>
      <c r="J15" s="10">
        <v>103.04</v>
      </c>
    </row>
    <row r="16" spans="1:10" ht="15.75" thickBot="1" x14ac:dyDescent="0.3">
      <c r="A16" s="2" t="s">
        <v>73</v>
      </c>
      <c r="B16" s="17" t="s">
        <v>31</v>
      </c>
      <c r="C16" s="66">
        <v>1</v>
      </c>
      <c r="D16" s="32">
        <v>150</v>
      </c>
      <c r="E16" s="30" t="s">
        <v>32</v>
      </c>
      <c r="F16" s="40">
        <f t="shared" si="0"/>
        <v>150</v>
      </c>
      <c r="G16" s="3">
        <v>405.72</v>
      </c>
      <c r="H16" s="19">
        <v>103.04</v>
      </c>
      <c r="I16" s="5">
        <v>405.72</v>
      </c>
      <c r="J16" s="10">
        <v>103.04</v>
      </c>
    </row>
    <row r="17" spans="1:10" ht="15.75" thickBot="1" x14ac:dyDescent="0.3">
      <c r="A17" s="2" t="s">
        <v>74</v>
      </c>
      <c r="B17" s="17" t="s">
        <v>31</v>
      </c>
      <c r="C17" s="66">
        <v>1</v>
      </c>
      <c r="D17" s="32">
        <v>150</v>
      </c>
      <c r="E17" s="30" t="s">
        <v>32</v>
      </c>
      <c r="F17" s="40">
        <f t="shared" si="0"/>
        <v>150</v>
      </c>
      <c r="G17" s="3">
        <v>225.39999999999998</v>
      </c>
      <c r="H17" s="19">
        <v>103.04</v>
      </c>
      <c r="I17" s="5">
        <v>225.39999999999998</v>
      </c>
      <c r="J17" s="10">
        <v>103.04</v>
      </c>
    </row>
    <row r="18" spans="1:10" ht="15.75" thickBot="1" x14ac:dyDescent="0.3">
      <c r="A18" s="2" t="s">
        <v>75</v>
      </c>
      <c r="B18" s="17" t="s">
        <v>31</v>
      </c>
      <c r="C18" s="66">
        <v>1</v>
      </c>
      <c r="D18" s="32">
        <v>150</v>
      </c>
      <c r="E18" s="30" t="s">
        <v>32</v>
      </c>
      <c r="F18" s="40">
        <f t="shared" si="0"/>
        <v>150</v>
      </c>
      <c r="G18" s="3">
        <v>405.72</v>
      </c>
      <c r="H18" s="19">
        <v>103.04</v>
      </c>
      <c r="I18" s="5">
        <v>405.72</v>
      </c>
      <c r="J18" s="10">
        <v>103.04</v>
      </c>
    </row>
    <row r="19" spans="1:10" ht="15.75" thickBot="1" x14ac:dyDescent="0.3">
      <c r="A19" s="2" t="s">
        <v>76</v>
      </c>
      <c r="B19" s="17" t="s">
        <v>31</v>
      </c>
      <c r="C19" s="66">
        <v>1</v>
      </c>
      <c r="D19" s="32">
        <v>150</v>
      </c>
      <c r="E19" s="30" t="s">
        <v>32</v>
      </c>
      <c r="F19" s="40">
        <f t="shared" si="0"/>
        <v>150</v>
      </c>
      <c r="G19" s="3">
        <v>405.72</v>
      </c>
      <c r="H19" s="19">
        <v>103.04</v>
      </c>
      <c r="I19" s="5">
        <v>405.72</v>
      </c>
      <c r="J19" s="10">
        <v>103.04</v>
      </c>
    </row>
    <row r="20" spans="1:10" ht="15.75" thickBot="1" x14ac:dyDescent="0.3">
      <c r="A20" s="2" t="s">
        <v>77</v>
      </c>
      <c r="B20" s="17" t="s">
        <v>31</v>
      </c>
      <c r="C20" s="66">
        <v>1</v>
      </c>
      <c r="D20" s="32">
        <v>150</v>
      </c>
      <c r="E20" s="30" t="s">
        <v>32</v>
      </c>
      <c r="F20" s="40">
        <f t="shared" si="0"/>
        <v>150</v>
      </c>
      <c r="G20" s="3">
        <v>405.72</v>
      </c>
      <c r="H20" s="19">
        <v>103.04</v>
      </c>
      <c r="I20" s="5">
        <v>405.72</v>
      </c>
      <c r="J20" s="10">
        <v>103.04</v>
      </c>
    </row>
    <row r="21" spans="1:10" ht="15.75" thickBot="1" x14ac:dyDescent="0.3">
      <c r="A21" s="2" t="s">
        <v>78</v>
      </c>
      <c r="B21" s="17" t="s">
        <v>31</v>
      </c>
      <c r="C21" s="66">
        <v>1</v>
      </c>
      <c r="D21" s="32">
        <v>150</v>
      </c>
      <c r="E21" s="30" t="s">
        <v>32</v>
      </c>
      <c r="F21" s="40">
        <f t="shared" si="0"/>
        <v>150</v>
      </c>
      <c r="G21" s="3">
        <v>405.72</v>
      </c>
      <c r="H21" s="19">
        <v>103.04</v>
      </c>
      <c r="I21" s="5">
        <v>405.72</v>
      </c>
      <c r="J21" s="10">
        <v>103.04</v>
      </c>
    </row>
    <row r="22" spans="1:10" ht="15.75" thickBot="1" x14ac:dyDescent="0.3">
      <c r="A22" s="2" t="s">
        <v>79</v>
      </c>
      <c r="B22" s="17" t="s">
        <v>31</v>
      </c>
      <c r="C22" s="66">
        <v>1</v>
      </c>
      <c r="D22" s="32">
        <v>150</v>
      </c>
      <c r="E22" s="30" t="s">
        <v>32</v>
      </c>
      <c r="F22" s="40">
        <f t="shared" si="0"/>
        <v>150</v>
      </c>
      <c r="G22" s="3">
        <v>225.39999999999998</v>
      </c>
      <c r="H22" s="19">
        <v>103.04</v>
      </c>
      <c r="I22" s="5">
        <v>225.39999999999998</v>
      </c>
      <c r="J22" s="10">
        <v>103.04</v>
      </c>
    </row>
    <row r="23" spans="1:10" ht="15.75" thickBot="1" x14ac:dyDescent="0.3">
      <c r="A23" s="2" t="s">
        <v>80</v>
      </c>
      <c r="B23" s="17" t="s">
        <v>31</v>
      </c>
      <c r="C23" s="66">
        <v>1</v>
      </c>
      <c r="D23" s="32">
        <v>150</v>
      </c>
      <c r="E23" s="30" t="s">
        <v>32</v>
      </c>
      <c r="F23" s="40">
        <f t="shared" si="0"/>
        <v>150</v>
      </c>
      <c r="G23" s="3">
        <v>225.39999999999998</v>
      </c>
      <c r="H23" s="19">
        <v>103.04</v>
      </c>
      <c r="I23" s="5">
        <v>225.39999999999998</v>
      </c>
      <c r="J23" s="10">
        <v>103.04</v>
      </c>
    </row>
    <row r="24" spans="1:10" ht="15.75" thickBot="1" x14ac:dyDescent="0.3">
      <c r="A24" s="2" t="s">
        <v>81</v>
      </c>
      <c r="B24" s="17" t="s">
        <v>31</v>
      </c>
      <c r="C24" s="66">
        <v>1</v>
      </c>
      <c r="D24" s="32">
        <v>150</v>
      </c>
      <c r="E24" s="30" t="s">
        <v>32</v>
      </c>
      <c r="F24" s="40">
        <f t="shared" si="0"/>
        <v>150</v>
      </c>
      <c r="G24" s="3">
        <v>405.72</v>
      </c>
      <c r="H24" s="19">
        <v>103.04</v>
      </c>
      <c r="I24" s="5">
        <v>405.72</v>
      </c>
      <c r="J24" s="10">
        <v>103.04</v>
      </c>
    </row>
    <row r="25" spans="1:10" ht="15.75" thickBot="1" x14ac:dyDescent="0.3">
      <c r="A25" s="2" t="s">
        <v>82</v>
      </c>
      <c r="B25" s="17" t="s">
        <v>31</v>
      </c>
      <c r="C25" s="66">
        <v>1</v>
      </c>
      <c r="D25" s="32">
        <v>150</v>
      </c>
      <c r="E25" s="30" t="s">
        <v>32</v>
      </c>
      <c r="F25" s="40">
        <f t="shared" si="0"/>
        <v>150</v>
      </c>
      <c r="G25" s="3">
        <v>405.72</v>
      </c>
      <c r="H25" s="19">
        <v>103.04</v>
      </c>
      <c r="I25" s="5">
        <v>405.72</v>
      </c>
      <c r="J25" s="10">
        <v>103.04</v>
      </c>
    </row>
    <row r="26" spans="1:10" ht="15.75" thickBot="1" x14ac:dyDescent="0.3">
      <c r="A26" s="2" t="s">
        <v>83</v>
      </c>
      <c r="B26" s="17" t="s">
        <v>31</v>
      </c>
      <c r="C26" s="66">
        <v>1</v>
      </c>
      <c r="D26" s="32">
        <v>150</v>
      </c>
      <c r="E26" s="30" t="s">
        <v>32</v>
      </c>
      <c r="F26" s="40">
        <f t="shared" si="0"/>
        <v>150</v>
      </c>
      <c r="G26" s="3">
        <v>225.39999999999998</v>
      </c>
      <c r="H26" s="30" t="s">
        <v>32</v>
      </c>
      <c r="I26" s="5">
        <v>225.39999999999998</v>
      </c>
      <c r="J26" s="30" t="s">
        <v>32</v>
      </c>
    </row>
    <row r="27" spans="1:10" ht="15.75" thickBot="1" x14ac:dyDescent="0.3">
      <c r="A27" s="2" t="s">
        <v>84</v>
      </c>
      <c r="B27" s="17" t="s">
        <v>31</v>
      </c>
      <c r="C27" s="66">
        <v>1</v>
      </c>
      <c r="D27" s="32">
        <v>150</v>
      </c>
      <c r="E27" s="30" t="s">
        <v>32</v>
      </c>
      <c r="F27" s="40">
        <f t="shared" si="0"/>
        <v>150</v>
      </c>
      <c r="G27" s="3">
        <v>225.39999999999998</v>
      </c>
      <c r="H27" s="19">
        <v>103.04</v>
      </c>
      <c r="I27" s="5">
        <v>225.39999999999998</v>
      </c>
      <c r="J27" s="10">
        <v>103.04</v>
      </c>
    </row>
    <row r="28" spans="1:10" ht="15.75" thickBot="1" x14ac:dyDescent="0.3">
      <c r="A28" s="2" t="s">
        <v>85</v>
      </c>
      <c r="B28" s="17" t="s">
        <v>31</v>
      </c>
      <c r="C28" s="66">
        <v>1</v>
      </c>
      <c r="D28" s="32">
        <v>150</v>
      </c>
      <c r="E28" s="30" t="s">
        <v>32</v>
      </c>
      <c r="F28" s="40">
        <f t="shared" si="0"/>
        <v>150</v>
      </c>
      <c r="G28" s="3">
        <v>225.39999999999998</v>
      </c>
      <c r="H28" s="30" t="s">
        <v>32</v>
      </c>
      <c r="I28" s="5">
        <v>225.39999999999998</v>
      </c>
      <c r="J28" s="30" t="s">
        <v>32</v>
      </c>
    </row>
    <row r="29" spans="1:10" ht="15.75" thickBot="1" x14ac:dyDescent="0.3">
      <c r="A29" s="2" t="s">
        <v>86</v>
      </c>
      <c r="B29" s="17" t="s">
        <v>31</v>
      </c>
      <c r="C29" s="66">
        <v>1</v>
      </c>
      <c r="D29" s="32">
        <v>150</v>
      </c>
      <c r="E29" s="30" t="s">
        <v>32</v>
      </c>
      <c r="F29" s="40">
        <f t="shared" si="0"/>
        <v>150</v>
      </c>
      <c r="G29" s="3">
        <v>112.69999999999999</v>
      </c>
      <c r="H29" s="30" t="s">
        <v>32</v>
      </c>
      <c r="I29" s="5">
        <v>112.69999999999999</v>
      </c>
      <c r="J29" s="30" t="s">
        <v>32</v>
      </c>
    </row>
    <row r="30" spans="1:10" ht="15.75" thickBot="1" x14ac:dyDescent="0.3">
      <c r="A30" s="2" t="s">
        <v>87</v>
      </c>
      <c r="B30" s="17" t="s">
        <v>31</v>
      </c>
      <c r="C30" s="66">
        <v>1</v>
      </c>
      <c r="D30" s="32">
        <v>150</v>
      </c>
      <c r="E30" s="30" t="s">
        <v>32</v>
      </c>
      <c r="F30" s="40">
        <f t="shared" si="0"/>
        <v>150</v>
      </c>
      <c r="G30" s="3">
        <v>405.72</v>
      </c>
      <c r="H30" s="19">
        <v>103.04</v>
      </c>
      <c r="I30" s="5">
        <v>405.72</v>
      </c>
      <c r="J30" s="10">
        <v>103.04</v>
      </c>
    </row>
    <row r="31" spans="1:10" ht="15.75" thickBot="1" x14ac:dyDescent="0.3">
      <c r="A31" s="2" t="s">
        <v>88</v>
      </c>
      <c r="B31" s="17" t="s">
        <v>31</v>
      </c>
      <c r="C31" s="66">
        <v>1</v>
      </c>
      <c r="D31" s="32">
        <v>150</v>
      </c>
      <c r="E31" s="30" t="s">
        <v>32</v>
      </c>
      <c r="F31" s="40">
        <f t="shared" si="0"/>
        <v>150</v>
      </c>
      <c r="G31" s="3">
        <v>405.72</v>
      </c>
      <c r="H31" s="19">
        <v>103.04</v>
      </c>
      <c r="I31" s="5">
        <v>405.72</v>
      </c>
      <c r="J31" s="10">
        <v>103.04</v>
      </c>
    </row>
    <row r="32" spans="1:10" ht="15.75" thickBot="1" x14ac:dyDescent="0.3">
      <c r="A32" s="2" t="s">
        <v>89</v>
      </c>
      <c r="B32" s="17" t="s">
        <v>31</v>
      </c>
      <c r="C32" s="66">
        <v>1</v>
      </c>
      <c r="D32" s="32">
        <v>150</v>
      </c>
      <c r="E32" s="31" t="s">
        <v>32</v>
      </c>
      <c r="F32" s="41">
        <f t="shared" si="0"/>
        <v>150</v>
      </c>
      <c r="G32" s="3">
        <v>405.72</v>
      </c>
      <c r="H32" s="19">
        <v>103.04</v>
      </c>
      <c r="I32" s="5">
        <v>405.72</v>
      </c>
      <c r="J32" s="10">
        <v>103.04</v>
      </c>
    </row>
    <row r="34" spans="1:1" ht="46.5" customHeight="1" x14ac:dyDescent="0.25"/>
    <row r="35" spans="1:1" ht="51.75" customHeight="1" x14ac:dyDescent="0.25"/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</sheetData>
  <mergeCells count="2">
    <mergeCell ref="D3:F3"/>
    <mergeCell ref="G3:J3"/>
  </mergeCells>
  <conditionalFormatting sqref="B5:E32">
    <cfRule type="cellIs" dxfId="5" priority="25" operator="equal">
      <formula>0</formula>
    </cfRule>
  </conditionalFormatting>
  <conditionalFormatting sqref="E5:E31">
    <cfRule type="cellIs" dxfId="4" priority="27" operator="equal">
      <formula>0</formula>
    </cfRule>
  </conditionalFormatting>
  <conditionalFormatting sqref="H26">
    <cfRule type="cellIs" dxfId="3" priority="7" operator="equal">
      <formula>0</formula>
    </cfRule>
  </conditionalFormatting>
  <conditionalFormatting sqref="H28:H29">
    <cfRule type="cellIs" dxfId="2" priority="5" operator="equal">
      <formula>0</formula>
    </cfRule>
  </conditionalFormatting>
  <conditionalFormatting sqref="J26">
    <cfRule type="cellIs" dxfId="1" priority="17" operator="equal">
      <formula>0</formula>
    </cfRule>
  </conditionalFormatting>
  <conditionalFormatting sqref="J28:J29">
    <cfRule type="cellIs" dxfId="0" priority="19" operator="equal">
      <formula>0</formula>
    </cfRule>
  </conditionalFormatting>
  <pageMargins left="0.7" right="0.7" top="0.75" bottom="0.75" header="0.3" footer="0.3"/>
  <pageSetup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>
      <selection activeCell="E29" sqref="E29"/>
    </sheetView>
  </sheetViews>
  <sheetFormatPr defaultRowHeight="15" x14ac:dyDescent="0.25"/>
  <cols>
    <col min="1" max="1" width="19.7109375" customWidth="1"/>
  </cols>
  <sheetData>
    <row r="1" spans="1:2" ht="21" x14ac:dyDescent="0.35">
      <c r="A1" s="13" t="s">
        <v>90</v>
      </c>
    </row>
    <row r="2" spans="1:2" x14ac:dyDescent="0.25">
      <c r="A2" s="22" t="s">
        <v>91</v>
      </c>
    </row>
    <row r="3" spans="1:2" x14ac:dyDescent="0.25">
      <c r="A3" s="22" t="s">
        <v>92</v>
      </c>
      <c r="B3" s="21"/>
    </row>
    <row r="4" spans="1:2" x14ac:dyDescent="0.25">
      <c r="A4" s="22" t="s">
        <v>93</v>
      </c>
      <c r="B4" s="21"/>
    </row>
    <row r="5" spans="1:2" x14ac:dyDescent="0.25">
      <c r="A5" s="22" t="s">
        <v>103</v>
      </c>
      <c r="B5" s="21"/>
    </row>
    <row r="6" spans="1:2" x14ac:dyDescent="0.25">
      <c r="A6" s="22"/>
    </row>
    <row r="7" spans="1:2" x14ac:dyDescent="0.25">
      <c r="A7" s="22" t="s">
        <v>94</v>
      </c>
    </row>
    <row r="8" spans="1:2" x14ac:dyDescent="0.25">
      <c r="A8" s="22" t="s">
        <v>95</v>
      </c>
    </row>
    <row r="9" spans="1:2" x14ac:dyDescent="0.25">
      <c r="A9" s="22" t="s">
        <v>96</v>
      </c>
    </row>
    <row r="10" spans="1:2" x14ac:dyDescent="0.25">
      <c r="A10" s="22" t="s">
        <v>104</v>
      </c>
    </row>
    <row r="11" spans="1:2" x14ac:dyDescent="0.25">
      <c r="A11" s="22"/>
    </row>
    <row r="12" spans="1:2" x14ac:dyDescent="0.25">
      <c r="A12" s="22" t="s">
        <v>97</v>
      </c>
    </row>
    <row r="13" spans="1:2" x14ac:dyDescent="0.25">
      <c r="A13" s="22" t="s">
        <v>98</v>
      </c>
    </row>
    <row r="14" spans="1:2" x14ac:dyDescent="0.25">
      <c r="A14" s="22" t="s">
        <v>99</v>
      </c>
    </row>
    <row r="15" spans="1:2" x14ac:dyDescent="0.25">
      <c r="A15" s="22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8636c4-0441-4464-a029-1be625ed66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DB416D038C44FBE9CBAC4CF126E17" ma:contentTypeVersion="17" ma:contentTypeDescription="Create a new document." ma:contentTypeScope="" ma:versionID="69ebd2f51e77db8866d020c6c9e40ce3">
  <xsd:schema xmlns:xsd="http://www.w3.org/2001/XMLSchema" xmlns:xs="http://www.w3.org/2001/XMLSchema" xmlns:p="http://schemas.microsoft.com/office/2006/metadata/properties" xmlns:ns3="37478315-d533-4fef-966c-b0bbd123ff57" xmlns:ns4="558636c4-0441-4464-a029-1be625ed66e8" targetNamespace="http://schemas.microsoft.com/office/2006/metadata/properties" ma:root="true" ma:fieldsID="c322bfa47f9d8c6c072d37a2c809955f" ns3:_="" ns4:_="">
    <xsd:import namespace="37478315-d533-4fef-966c-b0bbd123ff57"/>
    <xsd:import namespace="558636c4-0441-4464-a029-1be625ed66e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8315-d533-4fef-966c-b0bbd123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636c4-0441-4464-a029-1be625ed6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21936-AC3A-456C-9880-BA89D883A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9694A-B261-4CE9-A491-82716BB08970}">
  <ds:schemaRefs>
    <ds:schemaRef ds:uri="http://purl.org/dc/terms/"/>
    <ds:schemaRef ds:uri="http://schemas.openxmlformats.org/package/2006/metadata/core-properties"/>
    <ds:schemaRef ds:uri="37478315-d533-4fef-966c-b0bbd123ff5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58636c4-0441-4464-a029-1be625ed66e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BD5851-FD2A-4C61-9382-9BEB4D737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78315-d533-4fef-966c-b0bbd123ff57"/>
    <ds:schemaRef ds:uri="558636c4-0441-4464-a029-1be625ed6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ConvergeOne UC-CC MS </vt:lpstr>
      <vt:lpstr>Avaya Managed Svc Options 1YR</vt:lpstr>
      <vt:lpstr>Avaya Managed Svc Options 3YR</vt:lpstr>
      <vt:lpstr>Avaya Managed Svc Options 5YR</vt:lpstr>
      <vt:lpstr>Cisco Sub EA Attach 1YR</vt:lpstr>
      <vt:lpstr>Cisco Sub EA Attach 3YR</vt:lpstr>
      <vt:lpstr>Cisco Sub EA Attach 5YR</vt:lpstr>
      <vt:lpstr>Lifecycle</vt:lpstr>
    </vt:vector>
  </TitlesOfParts>
  <Manager/>
  <Company>ConvergeOne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Schneider</dc:creator>
  <cp:keywords/>
  <dc:description/>
  <cp:lastModifiedBy>Melanie Hager</cp:lastModifiedBy>
  <dcterms:created xsi:type="dcterms:W3CDTF">2020-08-04T15:58:18Z</dcterms:created>
  <dcterms:modified xsi:type="dcterms:W3CDTF">2025-08-08T14:59:57Z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0x010100664DB416D038C44FBE9CBAC4CF126E17</vt:lpwstr>
  </property>
  <property fmtid="{D5CDD505-2E9C-101B-9397-08002B2CF9AE}" pid="3" name="oppName">
    <vt:lpwstr>Leslie's Avaya Subscription</vt:lpwstr>
  </property>
  <property fmtid="{D5CDD505-2E9C-101B-9397-08002B2CF9AE}" pid="4" name="MSIP_Label_07e8aec0-136e-45ee-9cce-b656e3753b41_Enabled">
    <vt:lpwstr>true</vt:lpwstr>
  </property>
  <property fmtid="{D5CDD505-2E9C-101B-9397-08002B2CF9AE}" pid="5" name="MSIP_Label_07e8aec0-136e-45ee-9cce-b656e3753b41_SetDate">
    <vt:lpwstr>2022-08-29T16:45:35Z</vt:lpwstr>
  </property>
  <property fmtid="{D5CDD505-2E9C-101B-9397-08002B2CF9AE}" pid="6" name="MSIP_Label_07e8aec0-136e-45ee-9cce-b656e3753b41_Method">
    <vt:lpwstr>Standard</vt:lpwstr>
  </property>
  <property fmtid="{D5CDD505-2E9C-101B-9397-08002B2CF9AE}" pid="7" name="MSIP_Label_07e8aec0-136e-45ee-9cce-b656e3753b41_Name">
    <vt:lpwstr>07e8aec0-136e-45ee-9cce-b656e3753b41</vt:lpwstr>
  </property>
  <property fmtid="{D5CDD505-2E9C-101B-9397-08002B2CF9AE}" pid="8" name="MSIP_Label_07e8aec0-136e-45ee-9cce-b656e3753b41_SiteId">
    <vt:lpwstr>008b5356-0a40-4980-ad65-f2eef1c7f975</vt:lpwstr>
  </property>
  <property fmtid="{D5CDD505-2E9C-101B-9397-08002B2CF9AE}" pid="9" name="MSIP_Label_07e8aec0-136e-45ee-9cce-b656e3753b41_ActionId">
    <vt:lpwstr>b9788953-04f1-4b49-a672-6474135d4668</vt:lpwstr>
  </property>
  <property fmtid="{D5CDD505-2E9C-101B-9397-08002B2CF9AE}" pid="10" name="MSIP_Label_07e8aec0-136e-45ee-9cce-b656e3753b41_ContentBits">
    <vt:lpwstr>0</vt:lpwstr>
  </property>
</Properties>
</file>